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mc:AlternateContent xmlns:mc="http://schemas.openxmlformats.org/markup-compatibility/2006">
    <mc:Choice Requires="x15">
      <x15ac:absPath xmlns:x15ac="http://schemas.microsoft.com/office/spreadsheetml/2010/11/ac" url="\\VILICUS\Quality\Process Doc Review\2023 OD 26-07 Rev E Monthly Financial Report Process\"/>
    </mc:Choice>
  </mc:AlternateContent>
  <xr:revisionPtr revIDLastSave="0" documentId="13_ncr:1_{A0C00E63-CF4D-456E-B283-03BA687BBCFE}" xr6:coauthVersionLast="36" xr6:coauthVersionMax="36" xr10:uidLastSave="{00000000-0000-0000-0000-000000000000}"/>
  <bookViews>
    <workbookView xWindow="0" yWindow="60" windowWidth="19440" windowHeight="12450" xr2:uid="{00000000-000D-0000-FFFF-FFFF00000000}"/>
  </bookViews>
  <sheets>
    <sheet name="PY 23-24 SUMMARY MFR" sheetId="2" r:id="rId1"/>
    <sheet name="SUMMARY Monthly Expend Detail" sheetId="12" r:id="rId2"/>
    <sheet name="URBAN" sheetId="6" r:id="rId3"/>
    <sheet name="EAST" sheetId="7" r:id="rId4"/>
    <sheet name="WEST" sheetId="8" r:id="rId5"/>
    <sheet name="Instructions" sheetId="1" r:id="rId6"/>
    <sheet name="Sheet1" sheetId="9" r:id="rId7"/>
    <sheet name="Sheet2" sheetId="10" r:id="rId8"/>
    <sheet name="Sheet3" sheetId="11" r:id="rId9"/>
  </sheets>
  <definedNames>
    <definedName name="_xlnm.Print_Area" localSheetId="5">Instructions!$A$1:$AC$54</definedName>
    <definedName name="_xlnm.Print_Area" localSheetId="1">'SUMMARY Monthly Expend Detail'!$A$1:$Q$30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7" i="12" l="1"/>
  <c r="Q26" i="12"/>
  <c r="P27" i="12"/>
  <c r="P26" i="12"/>
  <c r="O30" i="12"/>
  <c r="N30" i="12"/>
  <c r="B30" i="12"/>
  <c r="B28" i="12"/>
  <c r="M30" i="12"/>
  <c r="L30" i="12"/>
  <c r="K30" i="12"/>
  <c r="J30" i="12"/>
  <c r="I30" i="12"/>
  <c r="H30" i="12"/>
  <c r="G30" i="12"/>
  <c r="F30" i="12"/>
  <c r="E30" i="12"/>
  <c r="D30" i="12"/>
  <c r="C30" i="12"/>
  <c r="C28" i="12"/>
  <c r="M28" i="12"/>
  <c r="L28" i="12"/>
  <c r="K28" i="12"/>
  <c r="J28" i="12"/>
  <c r="I28" i="12"/>
  <c r="H28" i="12"/>
  <c r="G28" i="12"/>
  <c r="F28" i="12"/>
  <c r="E28" i="12"/>
  <c r="D28" i="12"/>
  <c r="N27" i="12"/>
  <c r="N26" i="12"/>
  <c r="N25" i="12"/>
  <c r="N24" i="12"/>
  <c r="N23" i="12"/>
  <c r="N22" i="12"/>
  <c r="N21" i="12"/>
  <c r="N20" i="12"/>
  <c r="N19" i="12"/>
  <c r="N18" i="12"/>
  <c r="N17" i="12"/>
  <c r="N16" i="12"/>
  <c r="N15" i="12"/>
  <c r="N14" i="12"/>
  <c r="N13" i="12"/>
  <c r="N12" i="12"/>
  <c r="N11" i="12"/>
  <c r="N10" i="12"/>
  <c r="N9" i="12"/>
  <c r="N8" i="12"/>
  <c r="N7" i="12"/>
  <c r="P7" i="12" s="1"/>
  <c r="N6" i="12"/>
  <c r="P6" i="12" s="1"/>
  <c r="N5" i="12"/>
  <c r="Q5" i="12" s="1"/>
  <c r="Q2" i="12"/>
  <c r="N28" i="12" l="1"/>
  <c r="Q30" i="12" s="1"/>
  <c r="Q6" i="12"/>
  <c r="Q7" i="12"/>
  <c r="P5" i="12"/>
  <c r="I24" i="2"/>
  <c r="G24" i="2"/>
  <c r="F24" i="2"/>
  <c r="P28" i="12" l="1"/>
  <c r="Q28" i="12"/>
  <c r="P30" i="12"/>
  <c r="J31" i="2"/>
  <c r="J30" i="2"/>
  <c r="I29" i="2"/>
  <c r="H29" i="2"/>
  <c r="G29" i="2"/>
  <c r="F29" i="2"/>
  <c r="J29" i="8"/>
  <c r="J29" i="7"/>
  <c r="J29" i="6"/>
  <c r="J29" i="2" s="1"/>
  <c r="O35" i="8" l="1"/>
  <c r="N35" i="8"/>
  <c r="K35" i="8"/>
  <c r="H35" i="8"/>
  <c r="E35" i="8"/>
  <c r="B35" i="8"/>
  <c r="O35" i="7"/>
  <c r="N35" i="7"/>
  <c r="K35" i="7"/>
  <c r="E35" i="7"/>
  <c r="B35" i="7"/>
  <c r="O35" i="2"/>
  <c r="N35" i="2"/>
  <c r="K35" i="2"/>
  <c r="H35" i="2"/>
  <c r="B35" i="2"/>
  <c r="O3" i="8" l="1"/>
  <c r="C7" i="8" l="1"/>
  <c r="C6" i="8"/>
  <c r="C5" i="8"/>
  <c r="C4" i="8"/>
  <c r="C3" i="8"/>
  <c r="C7" i="7"/>
  <c r="C6" i="7"/>
  <c r="C5" i="7"/>
  <c r="C4" i="7"/>
  <c r="C3" i="7"/>
  <c r="C3" i="2" l="1"/>
  <c r="E35" i="2" l="1"/>
  <c r="O13" i="2"/>
  <c r="C11" i="2"/>
  <c r="C9" i="2"/>
  <c r="C7" i="2"/>
  <c r="C6" i="2"/>
  <c r="C5" i="2"/>
  <c r="C4" i="2"/>
  <c r="N19" i="2" l="1"/>
  <c r="N20" i="2"/>
  <c r="N21" i="2"/>
  <c r="N22" i="2"/>
  <c r="N23" i="2"/>
  <c r="N24" i="2"/>
  <c r="N25" i="2"/>
  <c r="M20" i="2"/>
  <c r="M21" i="2"/>
  <c r="M22" i="2"/>
  <c r="M23" i="2"/>
  <c r="M24" i="2"/>
  <c r="M25" i="2"/>
  <c r="L20" i="2"/>
  <c r="L21" i="2"/>
  <c r="L22" i="2"/>
  <c r="L23" i="2"/>
  <c r="L24" i="2"/>
  <c r="L25" i="2"/>
  <c r="L19" i="2"/>
  <c r="M19" i="2"/>
  <c r="K20" i="2"/>
  <c r="K21" i="2"/>
  <c r="K22" i="2"/>
  <c r="K23" i="2"/>
  <c r="K24" i="2"/>
  <c r="K25" i="2"/>
  <c r="K19" i="2"/>
  <c r="H25" i="2"/>
  <c r="H24" i="2"/>
  <c r="H23" i="2"/>
  <c r="H22" i="2"/>
  <c r="H21" i="2"/>
  <c r="H20" i="2"/>
  <c r="H19" i="2"/>
  <c r="G25" i="2"/>
  <c r="I25" i="2"/>
  <c r="G23" i="2"/>
  <c r="I23" i="2"/>
  <c r="G22" i="2"/>
  <c r="I22" i="2"/>
  <c r="I21" i="2"/>
  <c r="G21" i="2"/>
  <c r="I20" i="2"/>
  <c r="G20" i="2"/>
  <c r="F25" i="2"/>
  <c r="F23" i="2"/>
  <c r="F22" i="2"/>
  <c r="F21" i="2"/>
  <c r="F20" i="2"/>
  <c r="I19" i="2"/>
  <c r="G19" i="2"/>
  <c r="F19" i="2"/>
  <c r="E25" i="2"/>
  <c r="E24" i="2"/>
  <c r="E23" i="2"/>
  <c r="E22" i="2"/>
  <c r="E21" i="2"/>
  <c r="E20" i="2"/>
  <c r="E19" i="2"/>
  <c r="N27" i="8" l="1"/>
  <c r="M27" i="8"/>
  <c r="L27" i="8"/>
  <c r="K27" i="8"/>
  <c r="I27" i="8"/>
  <c r="H27" i="8"/>
  <c r="G27" i="8"/>
  <c r="F27" i="8"/>
  <c r="E27" i="8"/>
  <c r="O25" i="8"/>
  <c r="P25" i="8" s="1"/>
  <c r="J25" i="8"/>
  <c r="O24" i="8"/>
  <c r="P24" i="8" s="1"/>
  <c r="J24" i="8"/>
  <c r="O23" i="8"/>
  <c r="P23" i="8" s="1"/>
  <c r="J23" i="8"/>
  <c r="O22" i="8"/>
  <c r="P22" i="8" s="1"/>
  <c r="J22" i="8"/>
  <c r="O21" i="8"/>
  <c r="P21" i="8" s="1"/>
  <c r="J21" i="8"/>
  <c r="O20" i="8"/>
  <c r="P20" i="8" s="1"/>
  <c r="J20" i="8"/>
  <c r="O19" i="8"/>
  <c r="P19" i="8" s="1"/>
  <c r="J19" i="8"/>
  <c r="P13" i="8"/>
  <c r="N27" i="7"/>
  <c r="M27" i="7"/>
  <c r="L27" i="7"/>
  <c r="K27" i="7"/>
  <c r="I27" i="7"/>
  <c r="H27" i="7"/>
  <c r="G27" i="7"/>
  <c r="F27" i="7"/>
  <c r="E27" i="7"/>
  <c r="O25" i="7"/>
  <c r="P25" i="7" s="1"/>
  <c r="J25" i="7"/>
  <c r="O24" i="7"/>
  <c r="P24" i="7" s="1"/>
  <c r="J24" i="7"/>
  <c r="O23" i="7"/>
  <c r="P23" i="7" s="1"/>
  <c r="J23" i="7"/>
  <c r="O22" i="7"/>
  <c r="P22" i="7" s="1"/>
  <c r="J22" i="7"/>
  <c r="O21" i="7"/>
  <c r="P21" i="7" s="1"/>
  <c r="J21" i="7"/>
  <c r="O20" i="7"/>
  <c r="P20" i="7" s="1"/>
  <c r="J20" i="7"/>
  <c r="O19" i="7"/>
  <c r="J19" i="7"/>
  <c r="P13" i="7"/>
  <c r="N27" i="6"/>
  <c r="M27" i="6"/>
  <c r="M27" i="2" s="1"/>
  <c r="L27" i="6"/>
  <c r="L27" i="2" s="1"/>
  <c r="K27" i="6"/>
  <c r="K27" i="2" s="1"/>
  <c r="I27" i="6"/>
  <c r="I27" i="2" s="1"/>
  <c r="H27" i="6"/>
  <c r="H27" i="2" s="1"/>
  <c r="G27" i="6"/>
  <c r="F27" i="6"/>
  <c r="F27" i="2" s="1"/>
  <c r="E27" i="6"/>
  <c r="O25" i="6"/>
  <c r="J25" i="6"/>
  <c r="J25" i="2" s="1"/>
  <c r="O24" i="6"/>
  <c r="J24" i="6"/>
  <c r="J24" i="2" s="1"/>
  <c r="O23" i="6"/>
  <c r="J23" i="6"/>
  <c r="O22" i="6"/>
  <c r="J22" i="6"/>
  <c r="J22" i="2" s="1"/>
  <c r="O21" i="6"/>
  <c r="J21" i="6"/>
  <c r="J21" i="2" s="1"/>
  <c r="O20" i="6"/>
  <c r="J20" i="6"/>
  <c r="J20" i="2" s="1"/>
  <c r="O19" i="6"/>
  <c r="P19" i="6" s="1"/>
  <c r="J19" i="6"/>
  <c r="P13" i="6"/>
  <c r="P13" i="2" s="1"/>
  <c r="P22" i="6" l="1"/>
  <c r="O22" i="2"/>
  <c r="J23" i="2"/>
  <c r="P24" i="6"/>
  <c r="O24" i="2"/>
  <c r="P25" i="6"/>
  <c r="O25" i="2"/>
  <c r="P23" i="6"/>
  <c r="O23" i="2"/>
  <c r="P20" i="6"/>
  <c r="O20" i="2"/>
  <c r="P21" i="6"/>
  <c r="O21" i="2"/>
  <c r="N27" i="2"/>
  <c r="E27" i="2"/>
  <c r="J19" i="2"/>
  <c r="P19" i="7"/>
  <c r="O19" i="2"/>
  <c r="G27" i="2"/>
  <c r="J27" i="8"/>
  <c r="F28" i="8" s="1"/>
  <c r="J27" i="7"/>
  <c r="J27" i="6"/>
  <c r="F28" i="6" s="1"/>
  <c r="O27" i="8"/>
  <c r="P27" i="8" s="1"/>
  <c r="O27" i="7"/>
  <c r="O27" i="6"/>
  <c r="P27" i="6" s="1"/>
  <c r="P23" i="2"/>
  <c r="P27" i="7" l="1"/>
  <c r="O27" i="2"/>
  <c r="F28" i="7"/>
  <c r="J27" i="2"/>
  <c r="K28" i="8"/>
  <c r="K28" i="7"/>
  <c r="K28" i="6"/>
  <c r="P25" i="2"/>
  <c r="P24" i="2"/>
  <c r="P22" i="2" l="1"/>
  <c r="P21" i="2"/>
  <c r="P20" i="2"/>
  <c r="P19" i="2"/>
  <c r="F28" i="2" l="1"/>
  <c r="P27" i="2" l="1"/>
  <c r="K28" i="2" l="1"/>
</calcChain>
</file>

<file path=xl/sharedStrings.xml><?xml version="1.0" encoding="utf-8"?>
<sst xmlns="http://schemas.openxmlformats.org/spreadsheetml/2006/main" count="394" uniqueCount="148">
  <si>
    <t>DO NOT request funds which may be pending via modification.  Your request must be limited to that which is contracted.</t>
  </si>
  <si>
    <t>Monthly Financial Reports are due no later than the 5th working day of each month.</t>
  </si>
  <si>
    <t>DUE DATE:</t>
  </si>
  <si>
    <t xml:space="preserve">     Date</t>
  </si>
  <si>
    <t>Report Completed By:</t>
  </si>
  <si>
    <t>Title</t>
  </si>
  <si>
    <t xml:space="preserve">Authorized Personnel     </t>
  </si>
  <si>
    <t>I CERTIFY that this report is correct and complete, and that all outlays and unpaid obligations are for the purpose set forth in the agreement.</t>
  </si>
  <si>
    <t xml:space="preserve">     Program income earned:</t>
  </si>
  <si>
    <t xml:space="preserve">     Accruals included in expenditures above:</t>
  </si>
  <si>
    <t>TOTAL</t>
  </si>
  <si>
    <t>Equipment Purchase</t>
  </si>
  <si>
    <t>Fringe Benefits</t>
  </si>
  <si>
    <t>Payroll Taxes</t>
  </si>
  <si>
    <t>Salaries</t>
  </si>
  <si>
    <t>PROGRAM</t>
  </si>
  <si>
    <t>ADMIN</t>
  </si>
  <si>
    <t>OPERATIONAL BUDGET:</t>
  </si>
  <si>
    <t>ACCT #</t>
  </si>
  <si>
    <t xml:space="preserve">       YEAR - TO - DATE EXPENDITURES</t>
  </si>
  <si>
    <t xml:space="preserve">     CURRENT MONTH EXPENDITURES</t>
  </si>
  <si>
    <t>DISLOCATED WORKER</t>
  </si>
  <si>
    <t>ADULT</t>
  </si>
  <si>
    <t xml:space="preserve">               CASH ON HAND, END OF PERIOD:</t>
  </si>
  <si>
    <t>PHONE:</t>
  </si>
  <si>
    <t xml:space="preserve">              CASH DISBURSED YEAR- TO- DATE:</t>
  </si>
  <si>
    <t xml:space="preserve">              CASH RECEIVED YEAR-TO- DATE:</t>
  </si>
  <si>
    <t>MAILING ADDRESS:</t>
  </si>
  <si>
    <t xml:space="preserve">SERVICE PROVIDER:  </t>
  </si>
  <si>
    <t>REPORT MONTH:</t>
  </si>
  <si>
    <t>BUDGET</t>
  </si>
  <si>
    <t>Initial</t>
  </si>
  <si>
    <t>Other Operational Expenses</t>
  </si>
  <si>
    <t>Basic Career Services</t>
  </si>
  <si>
    <t>Individualized Career Services</t>
  </si>
  <si>
    <t>Follow-up Career Services</t>
  </si>
  <si>
    <t>A</t>
  </si>
  <si>
    <t>B</t>
  </si>
  <si>
    <t>C</t>
  </si>
  <si>
    <t>D</t>
  </si>
  <si>
    <t>E</t>
  </si>
  <si>
    <t>F</t>
  </si>
  <si>
    <t>G</t>
  </si>
  <si>
    <t>H</t>
  </si>
  <si>
    <t>J</t>
  </si>
  <si>
    <t>K</t>
  </si>
  <si>
    <t>L</t>
  </si>
  <si>
    <t>I</t>
  </si>
  <si>
    <t>Late reports may not be reimbursed until the first of the following month.</t>
  </si>
  <si>
    <t xml:space="preserve">YTD Percent Expended </t>
  </si>
  <si>
    <t>MONTHLY AMOUNT</t>
  </si>
  <si>
    <t>YEAR TO DATE AMOUNT</t>
  </si>
  <si>
    <t>Please check the appropriate box for either the Adult or Dislocated Worker funding the Monthly Financial Report represents.</t>
  </si>
  <si>
    <t>ADULT/DW MONTHLY FINANCIAL REPORT INSTRUCTIONS</t>
  </si>
  <si>
    <t>STEPS</t>
  </si>
  <si>
    <t xml:space="preserve">Cell O13 - Above the Year-To-Date Expenditures should reflect the current month you are reporting. </t>
  </si>
  <si>
    <t xml:space="preserve">Once you enter the report month number, you will notice a percentage populating, in Cell P13.  </t>
  </si>
  <si>
    <t xml:space="preserve"> to give you the 2/12 percent expended of 16.67%.</t>
  </si>
  <si>
    <t xml:space="preserve">This will allow you the opportunity to see on a monthly basis, your percent expended for each Monthly Financial Report submitted.  </t>
  </si>
  <si>
    <t>This will also assist with the management of your contract to date expenditures to determine if you are running higher or lower than an average percent expended,</t>
  </si>
  <si>
    <t xml:space="preserve"> for both forecasting and budget modification purposes.</t>
  </si>
  <si>
    <t>Should you have any questions on completing the Monthly Financial Report (MFR), please contact the FRWDB Contracting Unit.</t>
  </si>
  <si>
    <t>A.    Administrative</t>
  </si>
  <si>
    <t>B.    Basic Career Services - Must be made available to all job seekers and include, but are not limited to:  job listings, labor market information, labor exchange services and information on partner programs.</t>
  </si>
  <si>
    <t>C.    Individualized Career Services - Comprehensive services tailored to an individual in order to obtain or retain employment.  Include, but are not limited to:  comprehensive skills assessments, career planning and development of individual employment plan.</t>
  </si>
  <si>
    <t>D.    Follow-up Career Services. - A program element that is required to last a minimum of 12 months after completion of participation, to help ensure participants receive support as they transition into the workforce.  May include counseling regarding the workplace.</t>
  </si>
  <si>
    <t>Please Note - All Equipment Purchases must have prior written approval from the FRWDB.</t>
  </si>
  <si>
    <t xml:space="preserve">During a Report Month that a Budget Modification has been approved, change the “Initial” wording in column A (cell E18), to number 1, and enter the modified budget numbers for each line item, </t>
  </si>
  <si>
    <t>If it happens to be a second modification, then enter 2 along with the new budget numbers for Mod 2, and so on, for each approved budget modification throughout the Program Year.</t>
  </si>
  <si>
    <t>It is important that the contract period month is entered first, in Cell O13, in an effort for Cell P13 to auto-calculate.</t>
  </si>
  <si>
    <t>Date</t>
  </si>
  <si>
    <t>Profit (cannot exceed 10%)</t>
  </si>
  <si>
    <t>Indirect Costs (cannot exceed 7%)</t>
  </si>
  <si>
    <t xml:space="preserve"> </t>
  </si>
  <si>
    <t>URBAN</t>
  </si>
  <si>
    <t>EAST</t>
  </si>
  <si>
    <t>WEST</t>
  </si>
  <si>
    <t>SUMMARY</t>
  </si>
  <si>
    <t xml:space="preserve">     Program income expended (in expenditures above)</t>
  </si>
  <si>
    <t xml:space="preserve">CONTRACT NO:  </t>
  </si>
  <si>
    <t>FRWDB</t>
  </si>
  <si>
    <t>2125 Kern Street, Ste 208</t>
  </si>
  <si>
    <t>Fresno, Ca  93721</t>
  </si>
  <si>
    <t>559-490-7100</t>
  </si>
  <si>
    <t>PLEASE NOTE:  SAMPLE CONTENT HAS BEEN ENTERED FOR FORMULA ANALYSIS PURPOSES ONLY, ON THE INVOICE TABS</t>
  </si>
  <si>
    <t xml:space="preserve">Report Month should reflect the month you are requesting expense reimbursement for and should cover the 12 month contracting period, for example, July 2021 through June 2022.  </t>
  </si>
  <si>
    <t>When submitting your Final or Closeout Invoice, for example, for the Program Year Ending June 2022, the Report Month should reflect FINAL 2022.</t>
  </si>
  <si>
    <t>Column B through E, for each region Tab (Urban, East and West)  should be completed with the expenditures for the month relating to the appropriate cost categories as follows:</t>
  </si>
  <si>
    <t xml:space="preserve">Please complete Column A, of each region Tab (Urban, East and West) with the Initial Budget Line Items (Salaries, Payroll Taxes, Fringe Benefits, Other Operational Expenses, Equipment Purchases, Indirect Costs and Profit line items) </t>
  </si>
  <si>
    <t>Column G through J, for each region Tab (Urban, East and West) should reflect the cumulative Year-To-Date Expenditures for each cost category</t>
  </si>
  <si>
    <t>Column F, for each region Tab (Urban, East and West) should be the sum of the Current Month Expenditures for the above 4 categories</t>
  </si>
  <si>
    <t>Column K, for each region Tab (Urban, East and West) should be the sum of the cumulative Year-To-Date Expenditures for all 4 categories</t>
  </si>
  <si>
    <t xml:space="preserve">Column L, for each region Tab (Urban, East and West) should reflect the YTD Percent Expended.  This percentage is determined by dividing Column K – Total Year to Date Amount by Column A - Budget amount.  </t>
  </si>
  <si>
    <t xml:space="preserve">For example, if you are reporting for the month of Aug 2021, this would be the second month of the contract period; the number 2 should be entered. </t>
  </si>
  <si>
    <t xml:space="preserve">This is based on a 12 month contracting period of July 2021 through June 2022; therefore, if you enter the number 2, it will take 2 and divide it by 12 months, </t>
  </si>
  <si>
    <t>Please be sure to enter any accruals, program income earned and expended on Lines 28, 29 and 30, accordingly, for each region Tab, each month.</t>
  </si>
  <si>
    <t>NOTE:  Please complete the above for each region Tab - URBAN, EAST, WEST.    The SUMMARY Tab will automatically calculate based on the information entered on the URBAN, EAST, WEST Tabs</t>
  </si>
  <si>
    <r>
      <t xml:space="preserve">Providers must complete Monthly Financial Reports on a monthly basis, </t>
    </r>
    <r>
      <rPr>
        <b/>
        <sz val="16"/>
        <color rgb="FFFF0000"/>
        <rFont val="Calibri"/>
        <family val="2"/>
        <scheme val="minor"/>
      </rPr>
      <t>even if it is a Zero Invoice</t>
    </r>
    <r>
      <rPr>
        <sz val="16"/>
        <color theme="1"/>
        <rFont val="Calibri"/>
        <family val="2"/>
        <scheme val="minor"/>
      </rPr>
      <t xml:space="preserve">, for the WIOA Title I Adult and Dislocated Worker One Stop System.  </t>
    </r>
  </si>
  <si>
    <t>Report Month  - Begin entering numbers on the Urban, East and West Tabs first</t>
  </si>
  <si>
    <t>Accountant</t>
  </si>
  <si>
    <t>Jane Doe</t>
  </si>
  <si>
    <t>Program Manager</t>
  </si>
  <si>
    <t>Nancy Drew</t>
  </si>
  <si>
    <t>Then complete the Monthly Expenditure Detail (green) tab. Enter the monthly expenditures by line item, for each month.  Column N, YTD Total  will automatically calculate.</t>
  </si>
  <si>
    <t>Please print and scan all five (5) Tabs - SUMMARY, Monthly Expenditure Detail, URBAN, EAST, WEST and submit to Spinvoice e-mail box by the 5th working day of the month.</t>
  </si>
  <si>
    <t>Please be sure to verify that both the Monthly Amount column and the YTD Total column ties to the SUMMARY Monthly Financial Report tab for the current month and YTD expenditures.</t>
  </si>
  <si>
    <t>Monthly Expenditure Detail</t>
  </si>
  <si>
    <t>YTD</t>
  </si>
  <si>
    <t>REMAINING</t>
  </si>
  <si>
    <t>PERCENT</t>
  </si>
  <si>
    <t>Line Items</t>
  </si>
  <si>
    <t>JUL</t>
  </si>
  <si>
    <t>AUG</t>
  </si>
  <si>
    <t>SEP</t>
  </si>
  <si>
    <t>OCT</t>
  </si>
  <si>
    <t>NOV</t>
  </si>
  <si>
    <t>DEC</t>
  </si>
  <si>
    <t>JAN</t>
  </si>
  <si>
    <t>FEB</t>
  </si>
  <si>
    <t>MAR</t>
  </si>
  <si>
    <t>APR</t>
  </si>
  <si>
    <t>MAY</t>
  </si>
  <si>
    <t>JUN</t>
  </si>
  <si>
    <t>BALANCE</t>
  </si>
  <si>
    <t>EXPENDED</t>
  </si>
  <si>
    <t xml:space="preserve">   Local Mileage</t>
  </si>
  <si>
    <t xml:space="preserve">   Out of Town Travel</t>
  </si>
  <si>
    <t xml:space="preserve">   Bank Charges</t>
  </si>
  <si>
    <t xml:space="preserve">   Postage</t>
  </si>
  <si>
    <t xml:space="preserve">   Audit Services</t>
  </si>
  <si>
    <t xml:space="preserve">   Telephone</t>
  </si>
  <si>
    <t xml:space="preserve">   Insurance</t>
  </si>
  <si>
    <t xml:space="preserve">   Marketing</t>
  </si>
  <si>
    <t xml:space="preserve">   Office Supplies</t>
  </si>
  <si>
    <t xml:space="preserve">   Outreach/Recruitment</t>
  </si>
  <si>
    <t xml:space="preserve">   Printing</t>
  </si>
  <si>
    <t xml:space="preserve">   Staff Training</t>
  </si>
  <si>
    <t xml:space="preserve">   Professional Services</t>
  </si>
  <si>
    <t xml:space="preserve">   Subcontractor</t>
  </si>
  <si>
    <t xml:space="preserve">   Other: Dues/Subscriptions</t>
  </si>
  <si>
    <t xml:space="preserve">   Other: Leadership</t>
  </si>
  <si>
    <t xml:space="preserve">   Other: </t>
  </si>
  <si>
    <t xml:space="preserve">   Workshop Supplies</t>
  </si>
  <si>
    <t xml:space="preserve">   Indirect </t>
  </si>
  <si>
    <t xml:space="preserve">   Profit</t>
  </si>
  <si>
    <t>Subtotal Other Op Costs</t>
  </si>
  <si>
    <t xml:space="preserve">Total Monthly Expenditures </t>
  </si>
  <si>
    <r>
      <t xml:space="preserve">              </t>
    </r>
    <r>
      <rPr>
        <b/>
        <sz val="16"/>
        <rFont val="Calibri"/>
        <family val="2"/>
        <scheme val="minor"/>
      </rPr>
      <t>The SUMMARY Tab is made up of all formulas and should be the total combined amount you are Invoicing for that month.  This Tab has been locked down.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</si>
</sst>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28" x14ac:knownFonts="1">
    <font>
      <sz val="11"/>
      <color theme="1"/>
      <name val="Calibri"/>
      <family val="2"/>
      <scheme val="minor"/>
    </font>
    <font>
      <sz val="10"/>
      <name val="Arial"/>
      <family val="2"/>
    </font>
    <font>
      <sz val="12"/>
      <name val="Arial"/>
      <family val="2"/>
    </font>
    <font>
      <sz val="14"/>
      <name val="Arial"/>
      <family val="2"/>
    </font>
    <font>
      <b/>
      <sz val="12"/>
      <name val="Arial"/>
      <family val="2"/>
    </font>
    <font>
      <sz val="11"/>
      <name val="Arial"/>
      <family val="2"/>
    </font>
    <font>
      <b/>
      <sz val="10"/>
      <name val="Arial"/>
      <family val="2"/>
    </font>
    <font>
      <sz val="8"/>
      <name val="Arial"/>
      <family val="2"/>
    </font>
    <font>
      <b/>
      <sz val="11"/>
      <color theme="1"/>
      <name val="Calibri"/>
      <family val="2"/>
      <scheme val="minor"/>
    </font>
    <font>
      <sz val="16"/>
      <name val="Arial"/>
      <family val="2"/>
    </font>
    <font>
      <sz val="16"/>
      <color theme="1"/>
      <name val="Calibri"/>
      <family val="2"/>
      <scheme val="minor"/>
    </font>
    <font>
      <b/>
      <sz val="12"/>
      <color theme="1"/>
      <name val="Calibri"/>
      <family val="2"/>
      <scheme val="minor"/>
    </font>
    <font>
      <b/>
      <sz val="14"/>
      <color theme="1"/>
      <name val="Calibri"/>
      <family val="2"/>
      <scheme val="minor"/>
    </font>
    <font>
      <sz val="36"/>
      <name val="Arial"/>
      <family val="2"/>
    </font>
    <font>
      <sz val="36"/>
      <color theme="1"/>
      <name val="Calibri"/>
      <family val="2"/>
      <scheme val="minor"/>
    </font>
    <font>
      <b/>
      <sz val="14"/>
      <name val="Arial"/>
      <family val="2"/>
    </font>
    <font>
      <sz val="14"/>
      <color theme="1"/>
      <name val="Calibri"/>
      <family val="2"/>
      <scheme val="minor"/>
    </font>
    <font>
      <sz val="12"/>
      <color theme="1"/>
      <name val="Calibri"/>
      <family val="2"/>
      <scheme val="minor"/>
    </font>
    <font>
      <b/>
      <sz val="16"/>
      <color theme="1"/>
      <name val="Calibri"/>
      <family val="2"/>
      <scheme val="minor"/>
    </font>
    <font>
      <b/>
      <sz val="16"/>
      <color rgb="FFFF0000"/>
      <name val="Calibri"/>
      <family val="2"/>
      <scheme val="minor"/>
    </font>
    <font>
      <b/>
      <sz val="18"/>
      <color theme="1"/>
      <name val="Calibri"/>
      <family val="2"/>
      <scheme val="minor"/>
    </font>
    <font>
      <sz val="18"/>
      <color theme="1"/>
      <name val="Calibri"/>
      <family val="2"/>
      <scheme val="minor"/>
    </font>
    <font>
      <b/>
      <sz val="14"/>
      <color theme="1"/>
      <name val="Arial"/>
      <family val="2"/>
    </font>
    <font>
      <sz val="14"/>
      <color theme="1"/>
      <name val="Arial"/>
      <family val="2"/>
    </font>
    <font>
      <b/>
      <sz val="14"/>
      <color rgb="FFFF0000"/>
      <name val="Arial"/>
      <family val="2"/>
    </font>
    <font>
      <b/>
      <sz val="16"/>
      <name val="Calibri"/>
      <family val="2"/>
      <scheme val="minor"/>
    </font>
    <font>
      <sz val="16"/>
      <name val="Calibri"/>
      <family val="2"/>
      <scheme val="minor"/>
    </font>
    <font>
      <sz val="11"/>
      <name val="Calibri"/>
      <family val="2"/>
      <scheme val="minor"/>
    </font>
  </fonts>
  <fills count="6">
    <fill>
      <patternFill patternType="none"/>
    </fill>
    <fill>
      <patternFill patternType="gray125"/>
    </fill>
    <fill>
      <patternFill patternType="lightGray"/>
    </fill>
    <fill>
      <patternFill patternType="solid">
        <fgColor theme="2"/>
        <bgColor indexed="64"/>
      </patternFill>
    </fill>
    <fill>
      <patternFill patternType="solid">
        <fgColor theme="2" tint="-0.249977111117893"/>
        <bgColor indexed="64"/>
      </patternFill>
    </fill>
    <fill>
      <patternFill patternType="solid">
        <fgColor rgb="FFFFFF00"/>
        <bgColor indexed="64"/>
      </patternFill>
    </fill>
  </fills>
  <borders count="63">
    <border>
      <left/>
      <right/>
      <top/>
      <bottom/>
      <diagonal/>
    </border>
    <border>
      <left/>
      <right/>
      <top/>
      <bottom style="thin">
        <color indexed="64"/>
      </bottom>
      <diagonal/>
    </border>
    <border>
      <left style="thin">
        <color theme="1" tint="0.499984740745262"/>
      </left>
      <right style="thin">
        <color indexed="64"/>
      </right>
      <top style="thin">
        <color theme="1" tint="0.499984740745262"/>
      </top>
      <bottom style="thin">
        <color theme="1" tint="0.499984740745262"/>
      </bottom>
      <diagonal/>
    </border>
    <border>
      <left style="thin">
        <color theme="1" tint="0.499984740745262"/>
      </left>
      <right style="thick">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indexed="64"/>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ck">
        <color theme="1" tint="0.499984740745262"/>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indexed="64"/>
      </left>
      <right style="thin">
        <color theme="1" tint="0.499984740745262"/>
      </right>
      <top/>
      <bottom style="thin">
        <color theme="1" tint="0.499984740745262"/>
      </bottom>
      <diagonal/>
    </border>
    <border>
      <left/>
      <right/>
      <top/>
      <bottom style="thin">
        <color theme="1" tint="0.499984740745262"/>
      </bottom>
      <diagonal/>
    </border>
    <border>
      <left style="thick">
        <color theme="1" tint="0.499984740745262"/>
      </left>
      <right style="thin">
        <color theme="1" tint="0.499984740745262"/>
      </right>
      <top/>
      <bottom style="thin">
        <color theme="1" tint="0.499984740745262"/>
      </bottom>
      <diagonal/>
    </border>
    <border>
      <left/>
      <right style="thin">
        <color theme="1" tint="0.499984740745262"/>
      </right>
      <top/>
      <bottom/>
      <diagonal/>
    </border>
    <border>
      <left style="thin">
        <color theme="1" tint="0.499984740745262"/>
      </left>
      <right/>
      <top/>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indexed="64"/>
      </right>
      <top/>
      <bottom/>
      <diagonal/>
    </border>
    <border>
      <left style="thin">
        <color theme="1" tint="0.499984740745262"/>
      </left>
      <right style="thin">
        <color theme="1" tint="0.499984740745262"/>
      </right>
      <top/>
      <bottom/>
      <diagonal/>
    </border>
    <border>
      <left style="thick">
        <color theme="1" tint="0.499984740745262"/>
      </left>
      <right style="thin">
        <color theme="1" tint="0.499984740745262"/>
      </right>
      <top/>
      <bottom/>
      <diagonal/>
    </border>
    <border>
      <left style="thin">
        <color theme="1" tint="0.499984740745262"/>
      </left>
      <right style="thick">
        <color theme="1" tint="0.499984740745262"/>
      </right>
      <top/>
      <bottom/>
      <diagonal/>
    </border>
    <border>
      <left/>
      <right/>
      <top style="thin">
        <color indexed="64"/>
      </top>
      <bottom/>
      <diagonal/>
    </border>
    <border>
      <left style="thin">
        <color theme="1" tint="0.499984740745262"/>
      </left>
      <right/>
      <top style="thin">
        <color indexed="64"/>
      </top>
      <bottom/>
      <diagonal/>
    </border>
    <border>
      <left style="thin">
        <color indexed="64"/>
      </left>
      <right style="thin">
        <color theme="1" tint="0.499984740745262"/>
      </right>
      <top style="thin">
        <color indexed="64"/>
      </top>
      <bottom style="thin">
        <color theme="1" tint="0.499984740745262"/>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theme="1" tint="0.499984740745262"/>
      </right>
      <top style="thin">
        <color indexed="64"/>
      </top>
      <bottom style="thin">
        <color theme="1" tint="0.499984740745262"/>
      </bottom>
      <diagonal/>
    </border>
    <border>
      <left style="thin">
        <color theme="1" tint="0.499984740745262"/>
      </left>
      <right style="medium">
        <color indexed="64"/>
      </right>
      <top/>
      <bottom/>
      <diagonal/>
    </border>
    <border>
      <left style="medium">
        <color indexed="64"/>
      </left>
      <right style="thin">
        <color theme="1" tint="0.499984740745262"/>
      </right>
      <top style="thin">
        <color theme="1" tint="0.499984740745262"/>
      </top>
      <bottom/>
      <diagonal/>
    </border>
    <border>
      <left style="thin">
        <color theme="1" tint="0.499984740745262"/>
      </left>
      <right style="medium">
        <color indexed="64"/>
      </right>
      <top/>
      <bottom style="thin">
        <color theme="1" tint="0.499984740745262"/>
      </bottom>
      <diagonal/>
    </border>
    <border>
      <left style="medium">
        <color indexed="64"/>
      </left>
      <right style="thin">
        <color theme="1" tint="0.499984740745262"/>
      </right>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top style="thin">
        <color theme="1" tint="0.499984740745262"/>
      </top>
      <bottom style="medium">
        <color indexed="64"/>
      </bottom>
      <diagonal/>
    </border>
    <border>
      <left/>
      <right/>
      <top style="thin">
        <color theme="1" tint="0.499984740745262"/>
      </top>
      <bottom style="medium">
        <color indexed="64"/>
      </bottom>
      <diagonal/>
    </border>
    <border>
      <left style="thin">
        <color indexed="64"/>
      </left>
      <right style="thin">
        <color indexed="64"/>
      </right>
      <top style="thin">
        <color indexed="64"/>
      </top>
      <bottom style="medium">
        <color indexed="64"/>
      </bottom>
      <diagonal/>
    </border>
    <border>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thick">
        <color theme="1" tint="0.499984740745262"/>
      </right>
      <top style="thin">
        <color theme="1" tint="0.499984740745262"/>
      </top>
      <bottom style="medium">
        <color indexed="64"/>
      </bottom>
      <diagonal/>
    </border>
    <border>
      <left style="thin">
        <color theme="1" tint="0.499984740745262"/>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26">
    <xf numFmtId="0" fontId="0" fillId="0" borderId="0" xfId="0"/>
    <xf numFmtId="0" fontId="1" fillId="0" borderId="0" xfId="1"/>
    <xf numFmtId="0" fontId="1" fillId="0" borderId="0" xfId="1" applyBorder="1"/>
    <xf numFmtId="0" fontId="1" fillId="0" borderId="0" xfId="1" applyBorder="1" applyAlignment="1">
      <alignment horizontal="left"/>
    </xf>
    <xf numFmtId="0" fontId="2" fillId="0" borderId="0" xfId="1" applyFont="1"/>
    <xf numFmtId="0" fontId="2" fillId="0" borderId="0" xfId="1" applyFont="1" applyBorder="1"/>
    <xf numFmtId="0" fontId="2" fillId="0" borderId="0" xfId="1" applyFont="1" applyBorder="1" applyAlignment="1">
      <alignment horizontal="left"/>
    </xf>
    <xf numFmtId="14" fontId="2" fillId="0" borderId="1" xfId="1" applyNumberFormat="1" applyFont="1" applyBorder="1"/>
    <xf numFmtId="0" fontId="2" fillId="0" borderId="1" xfId="1" applyFont="1" applyBorder="1"/>
    <xf numFmtId="14" fontId="2" fillId="0" borderId="1" xfId="1" applyNumberFormat="1" applyFont="1" applyBorder="1" applyAlignment="1"/>
    <xf numFmtId="0" fontId="2" fillId="0" borderId="1" xfId="1" applyFont="1" applyBorder="1" applyAlignment="1"/>
    <xf numFmtId="0" fontId="1" fillId="0" borderId="0" xfId="1" applyFont="1"/>
    <xf numFmtId="0" fontId="1" fillId="2" borderId="0" xfId="1" applyFill="1"/>
    <xf numFmtId="0" fontId="3" fillId="0" borderId="0" xfId="1" applyFont="1"/>
    <xf numFmtId="0" fontId="2" fillId="0" borderId="6" xfId="1" applyFont="1" applyBorder="1"/>
    <xf numFmtId="0" fontId="4" fillId="0" borderId="7" xfId="1" applyFont="1" applyBorder="1"/>
    <xf numFmtId="0" fontId="2" fillId="0" borderId="8" xfId="1" applyFont="1" applyBorder="1" applyAlignment="1">
      <alignment horizontal="center"/>
    </xf>
    <xf numFmtId="0" fontId="3" fillId="0" borderId="6" xfId="1" applyFont="1" applyBorder="1"/>
    <xf numFmtId="0" fontId="3" fillId="0" borderId="8" xfId="1" applyFont="1" applyBorder="1" applyAlignment="1">
      <alignment horizontal="center"/>
    </xf>
    <xf numFmtId="0" fontId="5" fillId="0" borderId="6" xfId="1" applyFont="1" applyBorder="1"/>
    <xf numFmtId="0" fontId="2" fillId="0" borderId="7" xfId="1" applyFont="1" applyBorder="1"/>
    <xf numFmtId="0" fontId="2" fillId="0" borderId="14" xfId="1" applyFont="1" applyBorder="1" applyAlignment="1">
      <alignment horizontal="center"/>
    </xf>
    <xf numFmtId="0" fontId="6" fillId="0" borderId="4" xfId="1" applyFont="1" applyBorder="1" applyAlignment="1">
      <alignment horizontal="center"/>
    </xf>
    <xf numFmtId="0" fontId="6" fillId="0" borderId="5" xfId="1" applyFont="1" applyBorder="1" applyAlignment="1">
      <alignment horizontal="center"/>
    </xf>
    <xf numFmtId="0" fontId="6" fillId="0" borderId="3" xfId="1" applyFont="1" applyBorder="1" applyAlignment="1">
      <alignment horizontal="center"/>
    </xf>
    <xf numFmtId="0" fontId="6" fillId="0" borderId="7" xfId="1" applyFont="1" applyBorder="1" applyAlignment="1">
      <alignment horizontal="center"/>
    </xf>
    <xf numFmtId="0" fontId="6" fillId="0" borderId="15" xfId="1" applyFont="1" applyBorder="1"/>
    <xf numFmtId="0" fontId="6" fillId="0" borderId="12" xfId="1" applyFont="1" applyBorder="1"/>
    <xf numFmtId="0" fontId="6" fillId="0" borderId="14" xfId="1" applyFont="1" applyBorder="1" applyAlignment="1">
      <alignment horizontal="left"/>
    </xf>
    <xf numFmtId="0" fontId="7" fillId="0" borderId="0" xfId="1" applyFont="1" applyBorder="1" applyAlignment="1">
      <alignment horizontal="center"/>
    </xf>
    <xf numFmtId="0" fontId="7" fillId="0" borderId="18" xfId="1" applyFont="1" applyBorder="1" applyAlignment="1">
      <alignment horizontal="center"/>
    </xf>
    <xf numFmtId="0" fontId="7" fillId="0" borderId="19" xfId="1" applyFont="1" applyBorder="1" applyAlignment="1">
      <alignment horizontal="center"/>
    </xf>
    <xf numFmtId="0" fontId="7" fillId="0" borderId="24" xfId="1" applyFont="1" applyBorder="1" applyAlignment="1">
      <alignment horizontal="center"/>
    </xf>
    <xf numFmtId="0" fontId="7" fillId="0" borderId="25" xfId="1" applyFont="1" applyBorder="1" applyAlignment="1">
      <alignment horizontal="center"/>
    </xf>
    <xf numFmtId="0" fontId="7" fillId="0" borderId="26" xfId="1" applyFont="1" applyBorder="1" applyAlignment="1">
      <alignment horizontal="center"/>
    </xf>
    <xf numFmtId="0" fontId="6" fillId="0" borderId="1" xfId="1" applyFont="1" applyBorder="1"/>
    <xf numFmtId="0" fontId="6" fillId="0" borderId="1" xfId="1" applyFont="1" applyBorder="1" applyAlignment="1">
      <alignment horizontal="left"/>
    </xf>
    <xf numFmtId="0" fontId="1" fillId="0" borderId="0" xfId="1" applyAlignment="1">
      <alignment horizontal="left"/>
    </xf>
    <xf numFmtId="4" fontId="2" fillId="0" borderId="10" xfId="1" applyNumberFormat="1" applyFont="1" applyBorder="1"/>
    <xf numFmtId="4" fontId="2" fillId="0" borderId="13" xfId="1" applyNumberFormat="1" applyFont="1" applyBorder="1"/>
    <xf numFmtId="4" fontId="2" fillId="0" borderId="12" xfId="1" applyNumberFormat="1" applyFont="1" applyBorder="1"/>
    <xf numFmtId="4" fontId="2" fillId="0" borderId="11" xfId="1" applyNumberFormat="1" applyFont="1" applyBorder="1"/>
    <xf numFmtId="4" fontId="2" fillId="0" borderId="15" xfId="1" applyNumberFormat="1" applyFont="1" applyBorder="1"/>
    <xf numFmtId="4" fontId="2" fillId="0" borderId="5" xfId="1" applyNumberFormat="1" applyFont="1" applyBorder="1"/>
    <xf numFmtId="4" fontId="2" fillId="0" borderId="4" xfId="1" applyNumberFormat="1" applyFont="1" applyBorder="1"/>
    <xf numFmtId="4" fontId="2" fillId="0" borderId="7" xfId="1" applyNumberFormat="1" applyFont="1" applyBorder="1"/>
    <xf numFmtId="4" fontId="2" fillId="0" borderId="3" xfId="1" applyNumberFormat="1" applyFont="1" applyBorder="1"/>
    <xf numFmtId="4" fontId="2" fillId="0" borderId="5" xfId="1" applyNumberFormat="1" applyFont="1" applyFill="1" applyBorder="1"/>
    <xf numFmtId="4" fontId="2" fillId="0" borderId="4" xfId="1" applyNumberFormat="1" applyFont="1" applyFill="1" applyBorder="1"/>
    <xf numFmtId="4" fontId="2" fillId="0" borderId="6" xfId="1" applyNumberFormat="1" applyFont="1" applyFill="1" applyBorder="1"/>
    <xf numFmtId="0" fontId="6" fillId="3" borderId="32" xfId="1" applyFont="1" applyFill="1" applyBorder="1" applyAlignment="1">
      <alignment horizontal="center"/>
    </xf>
    <xf numFmtId="3" fontId="4" fillId="3" borderId="32" xfId="1" applyNumberFormat="1" applyFont="1" applyFill="1" applyBorder="1"/>
    <xf numFmtId="0" fontId="6" fillId="3" borderId="2" xfId="1" applyFont="1" applyFill="1" applyBorder="1" applyAlignment="1">
      <alignment horizontal="center"/>
    </xf>
    <xf numFmtId="0" fontId="2" fillId="0" borderId="7" xfId="1" applyFont="1" applyFill="1" applyBorder="1"/>
    <xf numFmtId="0" fontId="2" fillId="0" borderId="6" xfId="1" applyFont="1" applyFill="1" applyBorder="1"/>
    <xf numFmtId="10" fontId="4" fillId="0" borderId="0" xfId="1" applyNumberFormat="1" applyFont="1" applyFill="1"/>
    <xf numFmtId="10" fontId="1" fillId="0" borderId="0" xfId="1" applyNumberFormat="1"/>
    <xf numFmtId="10" fontId="4" fillId="3" borderId="9" xfId="1" applyNumberFormat="1" applyFont="1" applyFill="1" applyBorder="1"/>
    <xf numFmtId="0" fontId="4" fillId="0" borderId="0" xfId="1" applyFont="1" applyFill="1"/>
    <xf numFmtId="2" fontId="1" fillId="0" borderId="0" xfId="1" applyNumberFormat="1" applyBorder="1"/>
    <xf numFmtId="0" fontId="8" fillId="0" borderId="0" xfId="0" applyFont="1" applyAlignment="1">
      <alignment horizontal="center"/>
    </xf>
    <xf numFmtId="0" fontId="6" fillId="0" borderId="33" xfId="1" applyFont="1" applyBorder="1"/>
    <xf numFmtId="0" fontId="4" fillId="4" borderId="32" xfId="1" applyFont="1" applyFill="1" applyBorder="1" applyAlignment="1">
      <alignment horizontal="center"/>
    </xf>
    <xf numFmtId="10" fontId="4" fillId="4" borderId="32" xfId="1" applyNumberFormat="1" applyFont="1" applyFill="1" applyBorder="1" applyAlignment="1">
      <alignment horizontal="center"/>
    </xf>
    <xf numFmtId="0" fontId="1" fillId="2" borderId="0" xfId="1" applyFill="1" applyBorder="1"/>
    <xf numFmtId="0" fontId="2" fillId="0" borderId="0" xfId="1" applyFont="1" applyFill="1" applyBorder="1"/>
    <xf numFmtId="0" fontId="1" fillId="0" borderId="0" xfId="1" applyFill="1" applyBorder="1"/>
    <xf numFmtId="0" fontId="6" fillId="3" borderId="32" xfId="1" applyFont="1" applyFill="1" applyBorder="1" applyAlignment="1">
      <alignment horizontal="center"/>
    </xf>
    <xf numFmtId="0" fontId="5" fillId="0" borderId="0" xfId="1" applyFont="1"/>
    <xf numFmtId="0" fontId="5" fillId="0" borderId="0" xfId="1" applyFont="1" applyBorder="1"/>
    <xf numFmtId="0" fontId="2" fillId="0" borderId="0" xfId="1" applyFont="1" applyAlignment="1"/>
    <xf numFmtId="0" fontId="3" fillId="0" borderId="0" xfId="1" applyFont="1" applyBorder="1"/>
    <xf numFmtId="0" fontId="9" fillId="0" borderId="0" xfId="1" applyFont="1"/>
    <xf numFmtId="0" fontId="9" fillId="0" borderId="0" xfId="1" applyFont="1" applyBorder="1"/>
    <xf numFmtId="0" fontId="4" fillId="0" borderId="0" xfId="1" applyFont="1"/>
    <xf numFmtId="0" fontId="4" fillId="0" borderId="30" xfId="1" applyFont="1" applyBorder="1"/>
    <xf numFmtId="0" fontId="4" fillId="0" borderId="0" xfId="1" applyFont="1" applyBorder="1"/>
    <xf numFmtId="0" fontId="9" fillId="0" borderId="0" xfId="1" applyFont="1" applyAlignment="1">
      <alignment horizontal="right"/>
    </xf>
    <xf numFmtId="2" fontId="2" fillId="0" borderId="1" xfId="1" applyNumberFormat="1" applyFont="1" applyBorder="1"/>
    <xf numFmtId="0" fontId="1" fillId="0" borderId="37" xfId="1" applyBorder="1"/>
    <xf numFmtId="0" fontId="1" fillId="0" borderId="38" xfId="1" applyFont="1" applyBorder="1"/>
    <xf numFmtId="0" fontId="1" fillId="0" borderId="38" xfId="1" applyBorder="1"/>
    <xf numFmtId="0" fontId="4" fillId="4" borderId="39" xfId="1" applyFont="1" applyFill="1" applyBorder="1" applyAlignment="1">
      <alignment horizontal="center"/>
    </xf>
    <xf numFmtId="10" fontId="4" fillId="4" borderId="40" xfId="1" applyNumberFormat="1" applyFont="1" applyFill="1" applyBorder="1" applyAlignment="1">
      <alignment horizontal="center"/>
    </xf>
    <xf numFmtId="0" fontId="6" fillId="0" borderId="41" xfId="1" applyFont="1" applyBorder="1" applyAlignment="1">
      <alignment horizontal="left"/>
    </xf>
    <xf numFmtId="0" fontId="7" fillId="0" borderId="42" xfId="1" applyFont="1" applyBorder="1" applyAlignment="1">
      <alignment horizontal="center"/>
    </xf>
    <xf numFmtId="0" fontId="7" fillId="0" borderId="44" xfId="1" applyFont="1" applyBorder="1" applyAlignment="1">
      <alignment horizontal="center"/>
    </xf>
    <xf numFmtId="0" fontId="6" fillId="0" borderId="46" xfId="1" applyFont="1" applyBorder="1" applyAlignment="1">
      <alignment horizontal="left"/>
    </xf>
    <xf numFmtId="0" fontId="6" fillId="3" borderId="47" xfId="1" applyFont="1" applyFill="1" applyBorder="1" applyAlignment="1">
      <alignment horizontal="center"/>
    </xf>
    <xf numFmtId="0" fontId="2" fillId="0" borderId="46" xfId="1" applyFont="1" applyBorder="1" applyAlignment="1">
      <alignment horizontal="center"/>
    </xf>
    <xf numFmtId="10" fontId="4" fillId="3" borderId="45" xfId="1" applyNumberFormat="1" applyFont="1" applyFill="1" applyBorder="1"/>
    <xf numFmtId="0" fontId="2" fillId="0" borderId="48" xfId="1" applyFont="1" applyBorder="1" applyAlignment="1">
      <alignment horizontal="center"/>
    </xf>
    <xf numFmtId="0" fontId="3" fillId="0" borderId="48" xfId="1" applyFont="1" applyBorder="1" applyAlignment="1">
      <alignment horizontal="center"/>
    </xf>
    <xf numFmtId="0" fontId="2" fillId="0" borderId="49" xfId="1" applyFont="1" applyBorder="1" applyAlignment="1">
      <alignment horizontal="center"/>
    </xf>
    <xf numFmtId="0" fontId="4" fillId="0" borderId="50" xfId="1" applyFont="1" applyBorder="1"/>
    <xf numFmtId="0" fontId="2" fillId="0" borderId="51" xfId="1" applyFont="1" applyBorder="1"/>
    <xf numFmtId="3" fontId="4" fillId="3" borderId="52" xfId="1" applyNumberFormat="1" applyFont="1" applyFill="1" applyBorder="1"/>
    <xf numFmtId="4" fontId="2" fillId="0" borderId="53" xfId="1" applyNumberFormat="1" applyFont="1" applyFill="1" applyBorder="1"/>
    <xf numFmtId="4" fontId="2" fillId="0" borderId="54" xfId="1" applyNumberFormat="1" applyFont="1" applyFill="1" applyBorder="1"/>
    <xf numFmtId="4" fontId="2" fillId="0" borderId="55" xfId="1" applyNumberFormat="1" applyFont="1" applyBorder="1"/>
    <xf numFmtId="4" fontId="2" fillId="0" borderId="51" xfId="1" applyNumberFormat="1" applyFont="1" applyFill="1" applyBorder="1"/>
    <xf numFmtId="10" fontId="4" fillId="3" borderId="56" xfId="1" applyNumberFormat="1" applyFont="1" applyFill="1" applyBorder="1"/>
    <xf numFmtId="0" fontId="1" fillId="2" borderId="58" xfId="1" applyFill="1" applyBorder="1"/>
    <xf numFmtId="0" fontId="1" fillId="2" borderId="36" xfId="1" applyFill="1" applyBorder="1"/>
    <xf numFmtId="0" fontId="1" fillId="2" borderId="34" xfId="1" applyFill="1" applyBorder="1"/>
    <xf numFmtId="0" fontId="2" fillId="0" borderId="34" xfId="1" applyFont="1" applyBorder="1"/>
    <xf numFmtId="0" fontId="2" fillId="0" borderId="34" xfId="1" applyFont="1" applyBorder="1" applyAlignment="1"/>
    <xf numFmtId="14" fontId="2" fillId="0" borderId="34" xfId="1" applyNumberFormat="1" applyFont="1" applyBorder="1" applyAlignment="1"/>
    <xf numFmtId="14" fontId="2" fillId="0" borderId="34" xfId="1" applyNumberFormat="1" applyFont="1" applyBorder="1"/>
    <xf numFmtId="4" fontId="1" fillId="0" borderId="0" xfId="1" applyNumberFormat="1" applyBorder="1"/>
    <xf numFmtId="0" fontId="17" fillId="0" borderId="0" xfId="0" applyFont="1"/>
    <xf numFmtId="0" fontId="17" fillId="0" borderId="0" xfId="0" applyFont="1" applyFill="1"/>
    <xf numFmtId="0" fontId="11" fillId="0" borderId="0" xfId="0" applyFont="1"/>
    <xf numFmtId="0" fontId="16" fillId="0" borderId="0" xfId="0" applyFont="1"/>
    <xf numFmtId="0" fontId="12" fillId="0" borderId="0" xfId="0" applyFont="1" applyAlignment="1">
      <alignment horizontal="center"/>
    </xf>
    <xf numFmtId="0" fontId="11" fillId="0" borderId="0" xfId="0" applyFont="1" applyFill="1"/>
    <xf numFmtId="0" fontId="18" fillId="0" borderId="0" xfId="0" applyFont="1"/>
    <xf numFmtId="0" fontId="10" fillId="0" borderId="0" xfId="0" applyFont="1" applyFill="1"/>
    <xf numFmtId="0" fontId="10" fillId="0" borderId="0" xfId="0" applyFont="1"/>
    <xf numFmtId="0" fontId="18" fillId="5" borderId="29" xfId="0" applyFont="1" applyFill="1" applyBorder="1"/>
    <xf numFmtId="0" fontId="18" fillId="5" borderId="28" xfId="0" applyFont="1" applyFill="1" applyBorder="1"/>
    <xf numFmtId="0" fontId="18" fillId="5" borderId="27" xfId="0" applyFont="1" applyFill="1" applyBorder="1"/>
    <xf numFmtId="0" fontId="18" fillId="0" borderId="0" xfId="0" applyFont="1" applyAlignment="1">
      <alignment horizontal="center"/>
    </xf>
    <xf numFmtId="0" fontId="19" fillId="0" borderId="0" xfId="0" applyFont="1" applyFill="1"/>
    <xf numFmtId="0" fontId="10" fillId="5" borderId="28" xfId="0" applyFont="1" applyFill="1" applyBorder="1"/>
    <xf numFmtId="0" fontId="10" fillId="5" borderId="27" xfId="0" applyFont="1" applyFill="1" applyBorder="1"/>
    <xf numFmtId="0" fontId="19" fillId="0" borderId="0" xfId="0" applyFont="1"/>
    <xf numFmtId="0" fontId="20" fillId="0" borderId="0" xfId="0" applyFont="1"/>
    <xf numFmtId="0" fontId="20" fillId="0" borderId="0" xfId="0" applyFont="1" applyFill="1"/>
    <xf numFmtId="0" fontId="21" fillId="0" borderId="0" xfId="0" applyFont="1" applyFill="1"/>
    <xf numFmtId="0" fontId="21" fillId="0" borderId="0" xfId="0" applyFont="1"/>
    <xf numFmtId="4" fontId="2" fillId="0" borderId="57" xfId="1" applyNumberFormat="1" applyFont="1" applyBorder="1"/>
    <xf numFmtId="4" fontId="2" fillId="0" borderId="39" xfId="1" applyNumberFormat="1" applyFont="1" applyBorder="1"/>
    <xf numFmtId="4" fontId="2" fillId="0" borderId="59" xfId="1" applyNumberFormat="1" applyFont="1" applyBorder="1"/>
    <xf numFmtId="4" fontId="2" fillId="0" borderId="32" xfId="1" applyNumberFormat="1" applyFont="1" applyBorder="1"/>
    <xf numFmtId="4" fontId="2" fillId="0" borderId="30" xfId="1" applyNumberFormat="1" applyFont="1" applyBorder="1"/>
    <xf numFmtId="0" fontId="22" fillId="0" borderId="32" xfId="0" applyFont="1" applyBorder="1" applyAlignment="1">
      <alignment horizontal="center"/>
    </xf>
    <xf numFmtId="0" fontId="0" fillId="0" borderId="32" xfId="0" applyBorder="1"/>
    <xf numFmtId="0" fontId="0" fillId="0" borderId="60" xfId="0" applyBorder="1"/>
    <xf numFmtId="0" fontId="15" fillId="0" borderId="32" xfId="0" applyFont="1" applyFill="1" applyBorder="1" applyAlignment="1">
      <alignment horizontal="center"/>
    </xf>
    <xf numFmtId="10" fontId="15" fillId="0" borderId="32" xfId="0" applyNumberFormat="1" applyFont="1" applyBorder="1"/>
    <xf numFmtId="0" fontId="0" fillId="0" borderId="61" xfId="0" applyBorder="1"/>
    <xf numFmtId="0" fontId="22" fillId="0" borderId="30" xfId="0" applyFont="1" applyBorder="1" applyAlignment="1">
      <alignment horizontal="right"/>
    </xf>
    <xf numFmtId="0" fontId="0" fillId="0" borderId="62" xfId="0" applyBorder="1"/>
    <xf numFmtId="0" fontId="12" fillId="0" borderId="61" xfId="0" applyFont="1" applyBorder="1" applyAlignment="1">
      <alignment horizontal="right"/>
    </xf>
    <xf numFmtId="10" fontId="22" fillId="0" borderId="30" xfId="0" applyNumberFormat="1" applyFont="1" applyBorder="1"/>
    <xf numFmtId="0" fontId="3" fillId="0" borderId="32" xfId="0" applyFont="1" applyBorder="1"/>
    <xf numFmtId="1" fontId="15" fillId="0" borderId="32" xfId="0" quotePrefix="1" applyNumberFormat="1" applyFont="1" applyFill="1" applyBorder="1" applyAlignment="1">
      <alignment horizontal="center"/>
    </xf>
    <xf numFmtId="0" fontId="15" fillId="0" borderId="33" xfId="0" applyFont="1" applyFill="1" applyBorder="1" applyAlignment="1">
      <alignment horizontal="center"/>
    </xf>
    <xf numFmtId="0" fontId="23" fillId="0" borderId="32" xfId="0" applyFont="1" applyBorder="1"/>
    <xf numFmtId="0" fontId="22" fillId="0" borderId="33" xfId="0" applyFont="1" applyBorder="1" applyAlignment="1">
      <alignment horizontal="center"/>
    </xf>
    <xf numFmtId="0" fontId="22" fillId="0" borderId="32" xfId="0" applyFont="1" applyBorder="1"/>
    <xf numFmtId="4" fontId="3" fillId="0" borderId="32" xfId="0" applyNumberFormat="1" applyFont="1" applyFill="1" applyBorder="1"/>
    <xf numFmtId="4" fontId="22" fillId="0" borderId="32" xfId="0" applyNumberFormat="1" applyFont="1" applyBorder="1"/>
    <xf numFmtId="3" fontId="23" fillId="0" borderId="32" xfId="0" applyNumberFormat="1" applyFont="1" applyBorder="1"/>
    <xf numFmtId="4" fontId="23" fillId="0" borderId="32" xfId="0" applyNumberFormat="1" applyFont="1" applyBorder="1"/>
    <xf numFmtId="10" fontId="22" fillId="0" borderId="32" xfId="0" applyNumberFormat="1" applyFont="1" applyBorder="1"/>
    <xf numFmtId="0" fontId="3" fillId="0" borderId="32" xfId="0" quotePrefix="1" applyFont="1" applyFill="1" applyBorder="1"/>
    <xf numFmtId="0" fontId="8" fillId="0" borderId="32" xfId="0" applyFont="1" applyBorder="1"/>
    <xf numFmtId="0" fontId="24" fillId="0" borderId="33" xfId="0" applyFont="1" applyBorder="1"/>
    <xf numFmtId="4" fontId="24" fillId="0" borderId="32" xfId="0" applyNumberFormat="1" applyFont="1" applyFill="1" applyBorder="1"/>
    <xf numFmtId="4" fontId="24" fillId="0" borderId="32" xfId="0" applyNumberFormat="1" applyFont="1" applyBorder="1"/>
    <xf numFmtId="3" fontId="24" fillId="0" borderId="32" xfId="0" applyNumberFormat="1" applyFont="1" applyBorder="1"/>
    <xf numFmtId="0" fontId="15" fillId="0" borderId="32" xfId="0" applyFont="1" applyFill="1" applyBorder="1"/>
    <xf numFmtId="0" fontId="15" fillId="0" borderId="32" xfId="0" applyFont="1" applyBorder="1" applyAlignment="1">
      <alignment horizontal="right"/>
    </xf>
    <xf numFmtId="4" fontId="15" fillId="0" borderId="32" xfId="0" applyNumberFormat="1" applyFont="1" applyFill="1" applyBorder="1"/>
    <xf numFmtId="3" fontId="22" fillId="0" borderId="32" xfId="0" applyNumberFormat="1" applyFont="1" applyBorder="1"/>
    <xf numFmtId="4" fontId="0" fillId="0" borderId="0" xfId="0" applyNumberFormat="1"/>
    <xf numFmtId="0" fontId="25" fillId="0" borderId="0" xfId="0" applyFont="1" applyAlignment="1">
      <alignment horizontal="center"/>
    </xf>
    <xf numFmtId="0" fontId="25" fillId="0" borderId="0" xfId="0" applyFont="1" applyFill="1"/>
    <xf numFmtId="0" fontId="25" fillId="0" borderId="0" xfId="0" applyFont="1"/>
    <xf numFmtId="0" fontId="26" fillId="0" borderId="0" xfId="0" applyFont="1"/>
    <xf numFmtId="0" fontId="26" fillId="0" borderId="0" xfId="0" applyFont="1" applyFill="1"/>
    <xf numFmtId="0" fontId="25" fillId="0" borderId="0" xfId="0" applyFont="1" applyFill="1" applyAlignment="1">
      <alignment horizontal="center"/>
    </xf>
    <xf numFmtId="0" fontId="2" fillId="0" borderId="0" xfId="1" applyFont="1" applyBorder="1" applyAlignment="1">
      <alignment horizontal="left"/>
    </xf>
    <xf numFmtId="0" fontId="0" fillId="0" borderId="0" xfId="0" applyAlignment="1"/>
    <xf numFmtId="0" fontId="2" fillId="0" borderId="0" xfId="1" applyFont="1" applyAlignment="1"/>
    <xf numFmtId="0" fontId="9" fillId="0" borderId="1" xfId="1" applyFont="1" applyBorder="1" applyAlignment="1"/>
    <xf numFmtId="0" fontId="0" fillId="0" borderId="1" xfId="0" applyBorder="1" applyAlignment="1"/>
    <xf numFmtId="0" fontId="9" fillId="0" borderId="31" xfId="1" applyFont="1" applyBorder="1" applyAlignment="1"/>
    <xf numFmtId="0" fontId="0" fillId="0" borderId="31" xfId="0" applyBorder="1" applyAlignment="1"/>
    <xf numFmtId="0" fontId="15" fillId="0" borderId="0" xfId="1" applyFont="1" applyAlignment="1">
      <alignment horizontal="center"/>
    </xf>
    <xf numFmtId="0" fontId="6" fillId="0" borderId="0" xfId="1" applyFont="1" applyBorder="1" applyAlignment="1">
      <alignment horizontal="right"/>
    </xf>
    <xf numFmtId="164" fontId="9" fillId="0" borderId="1" xfId="1" applyNumberFormat="1" applyFont="1" applyBorder="1" applyAlignment="1"/>
    <xf numFmtId="0" fontId="6" fillId="0" borderId="21" xfId="1" applyFont="1" applyFill="1" applyBorder="1" applyAlignment="1">
      <alignment horizontal="center" wrapText="1"/>
    </xf>
    <xf numFmtId="0" fontId="6" fillId="0" borderId="13" xfId="1" applyFont="1" applyFill="1" applyBorder="1" applyAlignment="1">
      <alignment horizontal="center" wrapText="1"/>
    </xf>
    <xf numFmtId="0" fontId="6" fillId="3" borderId="20" xfId="1" applyFont="1" applyFill="1" applyBorder="1" applyAlignment="1">
      <alignment horizontal="center" wrapText="1"/>
    </xf>
    <xf numFmtId="0" fontId="6" fillId="3" borderId="9" xfId="1" applyFont="1" applyFill="1" applyBorder="1" applyAlignment="1">
      <alignment horizontal="center" wrapText="1"/>
    </xf>
    <xf numFmtId="0" fontId="6" fillId="0" borderId="20" xfId="1" applyFont="1" applyBorder="1" applyAlignment="1">
      <alignment horizontal="center" wrapText="1"/>
    </xf>
    <xf numFmtId="0" fontId="6" fillId="0" borderId="9" xfId="1" applyFont="1" applyBorder="1" applyAlignment="1">
      <alignment horizontal="center" wrapText="1"/>
    </xf>
    <xf numFmtId="0" fontId="6" fillId="0" borderId="23" xfId="1" applyFont="1" applyBorder="1" applyAlignment="1">
      <alignment horizontal="center" wrapText="1"/>
    </xf>
    <xf numFmtId="0" fontId="6" fillId="0" borderId="11" xfId="1" applyFont="1" applyBorder="1" applyAlignment="1">
      <alignment horizontal="center" wrapText="1"/>
    </xf>
    <xf numFmtId="0" fontId="6" fillId="0" borderId="34" xfId="1" applyFont="1" applyBorder="1" applyAlignment="1">
      <alignment horizontal="center"/>
    </xf>
    <xf numFmtId="0" fontId="6" fillId="0" borderId="35" xfId="1" applyFont="1" applyBorder="1" applyAlignment="1">
      <alignment horizontal="center"/>
    </xf>
    <xf numFmtId="0" fontId="3" fillId="0" borderId="0" xfId="1" applyFont="1" applyAlignment="1"/>
    <xf numFmtId="0" fontId="16" fillId="0" borderId="0" xfId="0" applyFont="1" applyAlignment="1"/>
    <xf numFmtId="164" fontId="9" fillId="0" borderId="0" xfId="1" applyNumberFormat="1" applyFont="1" applyBorder="1" applyAlignment="1"/>
    <xf numFmtId="164" fontId="10" fillId="0" borderId="0" xfId="0" applyNumberFormat="1" applyFont="1" applyBorder="1" applyAlignment="1"/>
    <xf numFmtId="0" fontId="0" fillId="0" borderId="0" xfId="0" applyBorder="1" applyAlignment="1">
      <alignment horizontal="right"/>
    </xf>
    <xf numFmtId="0" fontId="6" fillId="0" borderId="36" xfId="1" applyFont="1" applyBorder="1" applyAlignment="1">
      <alignment horizontal="center"/>
    </xf>
    <xf numFmtId="0" fontId="1" fillId="0" borderId="22" xfId="1" applyFont="1" applyBorder="1" applyAlignment="1">
      <alignment horizontal="center" wrapText="1"/>
    </xf>
    <xf numFmtId="0" fontId="1" fillId="0" borderId="16" xfId="1" applyFont="1" applyBorder="1" applyAlignment="1">
      <alignment horizontal="center" wrapText="1"/>
    </xf>
    <xf numFmtId="0" fontId="13" fillId="0" borderId="0" xfId="1" applyFont="1" applyBorder="1" applyAlignment="1">
      <alignment horizontal="center"/>
    </xf>
    <xf numFmtId="0" fontId="14" fillId="0" borderId="0" xfId="0" applyFont="1" applyAlignment="1">
      <alignment horizontal="center"/>
    </xf>
    <xf numFmtId="0" fontId="14" fillId="0" borderId="0" xfId="0" applyFont="1" applyAlignment="1"/>
    <xf numFmtId="0" fontId="2" fillId="0" borderId="1" xfId="1" applyFont="1" applyBorder="1" applyAlignment="1">
      <alignment horizontal="right"/>
    </xf>
    <xf numFmtId="0" fontId="1" fillId="0" borderId="17" xfId="1" applyFont="1" applyBorder="1" applyAlignment="1">
      <alignment horizontal="center" wrapText="1"/>
    </xf>
    <xf numFmtId="0" fontId="1" fillId="0" borderId="10" xfId="1" applyFont="1" applyBorder="1" applyAlignment="1">
      <alignment horizontal="center" wrapText="1"/>
    </xf>
    <xf numFmtId="0" fontId="6" fillId="3" borderId="32" xfId="1" applyFont="1" applyFill="1" applyBorder="1" applyAlignment="1">
      <alignment horizontal="center"/>
    </xf>
    <xf numFmtId="0" fontId="8" fillId="3" borderId="32" xfId="0" applyFont="1" applyFill="1" applyBorder="1" applyAlignment="1">
      <alignment horizontal="center"/>
    </xf>
    <xf numFmtId="0" fontId="6" fillId="3" borderId="43" xfId="1" applyFont="1" applyFill="1" applyBorder="1" applyAlignment="1">
      <alignment horizontal="center" wrapText="1"/>
    </xf>
    <xf numFmtId="0" fontId="6" fillId="3" borderId="45" xfId="1" applyFont="1" applyFill="1" applyBorder="1" applyAlignment="1">
      <alignment horizontal="center" wrapText="1"/>
    </xf>
    <xf numFmtId="0" fontId="2" fillId="0" borderId="34" xfId="1" applyFont="1" applyBorder="1" applyAlignment="1">
      <alignment horizontal="right"/>
    </xf>
    <xf numFmtId="0" fontId="9" fillId="0" borderId="28" xfId="1" applyFont="1" applyBorder="1" applyAlignment="1"/>
    <xf numFmtId="0" fontId="0" fillId="0" borderId="28" xfId="0" applyBorder="1" applyAlignment="1"/>
    <xf numFmtId="0" fontId="0" fillId="0" borderId="0" xfId="0" applyAlignment="1">
      <alignment horizontal="right"/>
    </xf>
    <xf numFmtId="164" fontId="10" fillId="0" borderId="1" xfId="0" applyNumberFormat="1" applyFont="1" applyBorder="1" applyAlignment="1"/>
    <xf numFmtId="0" fontId="9" fillId="0" borderId="34" xfId="1" applyFont="1" applyBorder="1" applyAlignment="1"/>
    <xf numFmtId="0" fontId="0" fillId="0" borderId="34" xfId="0" applyBorder="1" applyAlignment="1"/>
    <xf numFmtId="0" fontId="18" fillId="0" borderId="29" xfId="0" applyFont="1" applyBorder="1" applyAlignment="1"/>
    <xf numFmtId="0" fontId="10" fillId="0" borderId="28" xfId="0" applyFont="1" applyBorder="1" applyAlignment="1"/>
    <xf numFmtId="0" fontId="10" fillId="0" borderId="27" xfId="0" applyFont="1" applyBorder="1" applyAlignment="1"/>
    <xf numFmtId="0" fontId="18" fillId="0" borderId="27" xfId="0" applyFont="1" applyBorder="1" applyAlignment="1"/>
    <xf numFmtId="0" fontId="25" fillId="0" borderId="0" xfId="0" applyFont="1" applyFill="1" applyAlignment="1"/>
    <xf numFmtId="0" fontId="26" fillId="0" borderId="0" xfId="0" applyFont="1" applyAlignment="1"/>
    <xf numFmtId="0" fontId="27" fillId="0" borderId="0" xfId="0" applyFont="1" applyAlignmen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2"/>
  <sheetViews>
    <sheetView tabSelected="1" view="pageLayout" zoomScale="90" zoomScaleNormal="70" zoomScalePageLayoutView="90" workbookViewId="0">
      <selection activeCell="L6" sqref="L6"/>
    </sheetView>
  </sheetViews>
  <sheetFormatPr defaultColWidth="9.140625" defaultRowHeight="12.75" x14ac:dyDescent="0.2"/>
  <cols>
    <col min="1" max="1" width="6.85546875" style="1" customWidth="1"/>
    <col min="2" max="2" width="18.28515625" style="1" customWidth="1"/>
    <col min="3" max="3" width="3" style="1" customWidth="1"/>
    <col min="4" max="4" width="15.140625" style="1" customWidth="1"/>
    <col min="5" max="5" width="11.7109375" style="1" customWidth="1"/>
    <col min="6" max="6" width="12.7109375" style="1" customWidth="1"/>
    <col min="7" max="7" width="13.140625" style="1" customWidth="1"/>
    <col min="8" max="8" width="15.85546875" style="1" customWidth="1"/>
    <col min="9" max="9" width="15.140625" style="1" customWidth="1"/>
    <col min="10" max="10" width="14.7109375" style="1" customWidth="1"/>
    <col min="11" max="11" width="12.5703125" style="1" customWidth="1"/>
    <col min="12" max="12" width="13.140625" style="1" customWidth="1"/>
    <col min="13" max="13" width="16" style="1" customWidth="1"/>
    <col min="14" max="14" width="14.42578125" style="1" customWidth="1"/>
    <col min="15" max="15" width="15" style="1" customWidth="1"/>
    <col min="16" max="16" width="15.28515625" style="1" customWidth="1"/>
    <col min="17" max="16384" width="9.140625" style="1"/>
  </cols>
  <sheetData>
    <row r="1" spans="1:16" ht="18" customHeight="1" x14ac:dyDescent="0.25">
      <c r="A1" s="37"/>
      <c r="E1" s="181"/>
      <c r="F1" s="181"/>
      <c r="G1" s="181"/>
      <c r="H1" s="181"/>
      <c r="I1" s="181"/>
      <c r="J1" s="181"/>
      <c r="K1" s="181"/>
      <c r="L1" s="181"/>
    </row>
    <row r="2" spans="1:16" ht="24" customHeight="1" x14ac:dyDescent="0.3">
      <c r="A2" s="37"/>
      <c r="E2" s="13"/>
      <c r="F2" s="13"/>
      <c r="G2" s="194"/>
      <c r="H2" s="195"/>
      <c r="I2" s="195"/>
      <c r="J2" s="195"/>
      <c r="K2" s="195"/>
      <c r="L2" s="195"/>
    </row>
    <row r="3" spans="1:16" ht="19.899999999999999" customHeight="1" x14ac:dyDescent="0.35">
      <c r="A3" s="174" t="s">
        <v>79</v>
      </c>
      <c r="B3" s="175"/>
      <c r="C3" s="177">
        <f>+URBAN!C3</f>
        <v>0</v>
      </c>
      <c r="D3" s="178"/>
      <c r="E3" s="178"/>
      <c r="F3" s="178"/>
      <c r="G3" s="4"/>
      <c r="I3" s="182"/>
      <c r="J3" s="198"/>
      <c r="K3" s="196"/>
      <c r="L3" s="197"/>
      <c r="M3" s="182" t="s">
        <v>29</v>
      </c>
      <c r="N3" s="182"/>
      <c r="O3" s="183">
        <v>45139</v>
      </c>
      <c r="P3" s="183"/>
    </row>
    <row r="4" spans="1:16" ht="19.899999999999999" customHeight="1" x14ac:dyDescent="0.3">
      <c r="A4" s="174" t="s">
        <v>28</v>
      </c>
      <c r="B4" s="175"/>
      <c r="C4" s="179" t="str">
        <f>+URBAN!C4</f>
        <v>FRWDB</v>
      </c>
      <c r="D4" s="180"/>
      <c r="E4" s="180"/>
      <c r="F4" s="180"/>
      <c r="G4" s="4"/>
      <c r="H4" s="202" t="s">
        <v>77</v>
      </c>
      <c r="I4" s="203"/>
      <c r="J4" s="203"/>
      <c r="K4" s="2"/>
      <c r="L4" s="2"/>
    </row>
    <row r="5" spans="1:16" ht="19.899999999999999" customHeight="1" x14ac:dyDescent="0.3">
      <c r="A5" s="4" t="s">
        <v>27</v>
      </c>
      <c r="B5" s="70"/>
      <c r="C5" s="179" t="str">
        <f>+URBAN!C5</f>
        <v>2125 Kern Street, Ste 208</v>
      </c>
      <c r="D5" s="180"/>
      <c r="E5" s="180"/>
      <c r="F5" s="180"/>
      <c r="G5" s="4"/>
      <c r="H5" s="204"/>
      <c r="I5" s="204"/>
      <c r="J5" s="204"/>
      <c r="K5" s="2"/>
      <c r="L5" s="59"/>
      <c r="M5" s="69" t="s">
        <v>26</v>
      </c>
      <c r="N5" s="69"/>
      <c r="O5" s="68"/>
      <c r="P5" s="78">
        <v>0</v>
      </c>
    </row>
    <row r="6" spans="1:16" ht="19.899999999999999" customHeight="1" x14ac:dyDescent="0.3">
      <c r="A6" s="4"/>
      <c r="B6" s="70"/>
      <c r="C6" s="179" t="str">
        <f>+URBAN!C6</f>
        <v>Fresno, Ca  93721</v>
      </c>
      <c r="D6" s="180"/>
      <c r="E6" s="180"/>
      <c r="F6" s="180"/>
      <c r="G6" s="4"/>
      <c r="I6" s="2"/>
      <c r="J6" s="2"/>
      <c r="K6" s="2"/>
      <c r="L6" s="59"/>
      <c r="M6" s="69" t="s">
        <v>25</v>
      </c>
      <c r="N6" s="69"/>
      <c r="O6" s="68"/>
      <c r="P6" s="78">
        <v>0</v>
      </c>
    </row>
    <row r="7" spans="1:16" ht="19.899999999999999" customHeight="1" x14ac:dyDescent="0.3">
      <c r="A7" s="176" t="s">
        <v>24</v>
      </c>
      <c r="B7" s="175"/>
      <c r="C7" s="179" t="str">
        <f>+URBAN!C7</f>
        <v>559-490-7100</v>
      </c>
      <c r="D7" s="180"/>
      <c r="E7" s="180"/>
      <c r="F7" s="180"/>
      <c r="G7" s="4"/>
      <c r="I7" s="2"/>
      <c r="J7" s="2"/>
      <c r="K7" s="2"/>
      <c r="L7" s="59"/>
      <c r="M7" s="69" t="s">
        <v>23</v>
      </c>
      <c r="N7" s="69"/>
      <c r="O7" s="68"/>
      <c r="P7" s="78">
        <v>0</v>
      </c>
    </row>
    <row r="8" spans="1:16" ht="19.899999999999999" customHeight="1" thickBot="1" x14ac:dyDescent="0.25">
      <c r="A8" s="4"/>
      <c r="B8" s="4"/>
      <c r="C8" s="4"/>
      <c r="D8" s="4"/>
      <c r="E8" s="4"/>
      <c r="F8" s="4"/>
      <c r="G8" s="5"/>
      <c r="H8" s="2"/>
    </row>
    <row r="9" spans="1:16" ht="15" customHeight="1" thickBot="1" x14ac:dyDescent="0.3">
      <c r="A9" s="74" t="s">
        <v>22</v>
      </c>
      <c r="B9" s="74"/>
      <c r="C9" s="75" t="str">
        <f>+URBAN!C9</f>
        <v xml:space="preserve"> </v>
      </c>
      <c r="D9" s="4"/>
      <c r="E9" s="4"/>
      <c r="F9" s="4"/>
      <c r="G9" s="5"/>
      <c r="H9" s="2"/>
    </row>
    <row r="10" spans="1:16" ht="9.6" customHeight="1" thickBot="1" x14ac:dyDescent="0.3">
      <c r="A10" s="74"/>
      <c r="B10" s="74"/>
      <c r="C10" s="76"/>
      <c r="D10" s="4"/>
      <c r="E10" s="4"/>
      <c r="F10" s="4"/>
      <c r="G10" s="5"/>
      <c r="H10" s="2"/>
    </row>
    <row r="11" spans="1:16" ht="15" customHeight="1" thickBot="1" x14ac:dyDescent="0.3">
      <c r="A11" s="74" t="s">
        <v>21</v>
      </c>
      <c r="B11" s="74"/>
      <c r="C11" s="75" t="str">
        <f>+URBAN!C11</f>
        <v xml:space="preserve"> </v>
      </c>
      <c r="D11" s="4"/>
      <c r="E11" s="4"/>
      <c r="F11" s="4"/>
      <c r="G11" s="5"/>
      <c r="H11" s="2"/>
    </row>
    <row r="12" spans="1:16" ht="19.899999999999999" customHeight="1" x14ac:dyDescent="0.2">
      <c r="A12" s="3"/>
    </row>
    <row r="13" spans="1:16" ht="19.899999999999999" customHeight="1" x14ac:dyDescent="0.25">
      <c r="B13" s="11"/>
      <c r="I13" s="2"/>
      <c r="J13" s="2"/>
      <c r="K13" s="2"/>
      <c r="M13" s="2"/>
      <c r="O13" s="58">
        <f>+URBAN!O13</f>
        <v>2</v>
      </c>
      <c r="P13" s="55">
        <f>+URBAN!P13</f>
        <v>0.16666666666666666</v>
      </c>
    </row>
    <row r="14" spans="1:16" ht="19.899999999999999" customHeight="1" x14ac:dyDescent="0.25">
      <c r="B14" s="11"/>
      <c r="E14" s="62" t="s">
        <v>36</v>
      </c>
      <c r="F14" s="62" t="s">
        <v>37</v>
      </c>
      <c r="G14" s="62" t="s">
        <v>38</v>
      </c>
      <c r="H14" s="62" t="s">
        <v>39</v>
      </c>
      <c r="I14" s="62" t="s">
        <v>40</v>
      </c>
      <c r="J14" s="62" t="s">
        <v>41</v>
      </c>
      <c r="K14" s="62" t="s">
        <v>42</v>
      </c>
      <c r="L14" s="62" t="s">
        <v>43</v>
      </c>
      <c r="M14" s="62" t="s">
        <v>47</v>
      </c>
      <c r="N14" s="62" t="s">
        <v>44</v>
      </c>
      <c r="O14" s="62" t="s">
        <v>45</v>
      </c>
      <c r="P14" s="63" t="s">
        <v>46</v>
      </c>
    </row>
    <row r="15" spans="1:16" ht="18.75" customHeight="1" thickBot="1" x14ac:dyDescent="0.25">
      <c r="A15" s="36"/>
      <c r="B15" s="35"/>
      <c r="C15" s="35"/>
      <c r="D15" s="35"/>
      <c r="E15" s="61"/>
      <c r="F15" s="192" t="s">
        <v>20</v>
      </c>
      <c r="G15" s="192"/>
      <c r="H15" s="192"/>
      <c r="I15" s="192"/>
      <c r="J15" s="193"/>
      <c r="K15" s="199" t="s">
        <v>19</v>
      </c>
      <c r="L15" s="192"/>
      <c r="M15" s="192"/>
      <c r="N15" s="192"/>
      <c r="O15" s="192"/>
      <c r="P15" s="193"/>
    </row>
    <row r="16" spans="1:16" ht="12.75" customHeight="1" x14ac:dyDescent="0.2">
      <c r="A16" s="34" t="s">
        <v>18</v>
      </c>
      <c r="B16" s="33"/>
      <c r="C16" s="32"/>
      <c r="D16" s="32"/>
      <c r="E16" s="208" t="s">
        <v>30</v>
      </c>
      <c r="F16" s="206"/>
      <c r="G16" s="184" t="s">
        <v>33</v>
      </c>
      <c r="H16" s="184" t="s">
        <v>34</v>
      </c>
      <c r="I16" s="184" t="s">
        <v>35</v>
      </c>
      <c r="J16" s="190" t="s">
        <v>50</v>
      </c>
      <c r="K16" s="200"/>
      <c r="L16" s="184" t="s">
        <v>33</v>
      </c>
      <c r="M16" s="184" t="s">
        <v>34</v>
      </c>
      <c r="N16" s="184" t="s">
        <v>35</v>
      </c>
      <c r="O16" s="188" t="s">
        <v>51</v>
      </c>
      <c r="P16" s="186" t="s">
        <v>49</v>
      </c>
    </row>
    <row r="17" spans="1:16" ht="27.6" customHeight="1" x14ac:dyDescent="0.2">
      <c r="A17" s="31"/>
      <c r="B17" s="30"/>
      <c r="C17" s="29"/>
      <c r="D17" s="29"/>
      <c r="E17" s="209"/>
      <c r="F17" s="207"/>
      <c r="G17" s="185"/>
      <c r="H17" s="185"/>
      <c r="I17" s="185"/>
      <c r="J17" s="191"/>
      <c r="K17" s="201"/>
      <c r="L17" s="185"/>
      <c r="M17" s="185"/>
      <c r="N17" s="185"/>
      <c r="O17" s="189"/>
      <c r="P17" s="187"/>
    </row>
    <row r="18" spans="1:16" ht="16.899999999999999" customHeight="1" x14ac:dyDescent="0.2">
      <c r="A18" s="28"/>
      <c r="B18" s="27" t="s">
        <v>17</v>
      </c>
      <c r="C18" s="26"/>
      <c r="D18" s="26"/>
      <c r="E18" s="50" t="s">
        <v>31</v>
      </c>
      <c r="F18" s="23" t="s">
        <v>16</v>
      </c>
      <c r="G18" s="22" t="s">
        <v>15</v>
      </c>
      <c r="H18" s="22" t="s">
        <v>15</v>
      </c>
      <c r="I18" s="25" t="s">
        <v>15</v>
      </c>
      <c r="J18" s="24" t="s">
        <v>10</v>
      </c>
      <c r="K18" s="23" t="s">
        <v>16</v>
      </c>
      <c r="L18" s="22" t="s">
        <v>15</v>
      </c>
      <c r="M18" s="22" t="s">
        <v>15</v>
      </c>
      <c r="N18" s="22" t="s">
        <v>15</v>
      </c>
      <c r="O18" s="25" t="s">
        <v>10</v>
      </c>
      <c r="P18" s="52"/>
    </row>
    <row r="19" spans="1:16" s="13" customFormat="1" ht="19.899999999999999" customHeight="1" x14ac:dyDescent="0.25">
      <c r="A19" s="21">
        <v>5180</v>
      </c>
      <c r="B19" s="20" t="s">
        <v>14</v>
      </c>
      <c r="C19" s="14"/>
      <c r="D19" s="14"/>
      <c r="E19" s="51">
        <f>+URBAN!E19+EAST!E19+WEST!E19</f>
        <v>741128.69000000006</v>
      </c>
      <c r="F19" s="38">
        <f>+URBAN!F19+EAST!F19+WEST!F19</f>
        <v>950</v>
      </c>
      <c r="G19" s="38">
        <f>+URBAN!G19+EAST!G19+WEST!G19</f>
        <v>7500</v>
      </c>
      <c r="H19" s="38">
        <f>+URBAN!H19+EAST!H19+WEST!H19</f>
        <v>38350</v>
      </c>
      <c r="I19" s="38">
        <f>+URBAN!I19+EAST!I19+WEST!I19</f>
        <v>11900</v>
      </c>
      <c r="J19" s="41">
        <f>+URBAN!J19+EAST!J19+WEST!J19</f>
        <v>58700</v>
      </c>
      <c r="K19" s="38">
        <f>+URBAN!K19+EAST!K19+WEST!K19</f>
        <v>950</v>
      </c>
      <c r="L19" s="38">
        <f>+URBAN!L19+EAST!L19+WEST!L19</f>
        <v>7500</v>
      </c>
      <c r="M19" s="38">
        <f>+URBAN!M19+EAST!M19+WEST!M19</f>
        <v>38350</v>
      </c>
      <c r="N19" s="38">
        <f>+URBAN!N19+EAST!N19+WEST!N19</f>
        <v>11900</v>
      </c>
      <c r="O19" s="38">
        <f>+URBAN!O19+EAST!O19+WEST!O19</f>
        <v>58700</v>
      </c>
      <c r="P19" s="57">
        <f>O19/E19</f>
        <v>7.9203518622386615E-2</v>
      </c>
    </row>
    <row r="20" spans="1:16" s="13" customFormat="1" ht="19.899999999999999" customHeight="1" x14ac:dyDescent="0.25">
      <c r="A20" s="21">
        <v>5280</v>
      </c>
      <c r="B20" s="20" t="s">
        <v>13</v>
      </c>
      <c r="C20" s="14"/>
      <c r="D20" s="14"/>
      <c r="E20" s="51">
        <f>+URBAN!E20+EAST!E20+WEST!E20</f>
        <v>80145.490000000005</v>
      </c>
      <c r="F20" s="38">
        <f>+URBAN!F20+EAST!F20+WEST!F20</f>
        <v>950</v>
      </c>
      <c r="G20" s="38">
        <f>+URBAN!G20+EAST!G20+WEST!G20</f>
        <v>1450</v>
      </c>
      <c r="H20" s="38">
        <f>+URBAN!H20+EAST!H20+WEST!H20</f>
        <v>2175</v>
      </c>
      <c r="I20" s="38">
        <f>+URBAN!I20+EAST!I20+WEST!I20</f>
        <v>1450</v>
      </c>
      <c r="J20" s="41">
        <f>+URBAN!J20+EAST!J20+WEST!J20</f>
        <v>6025</v>
      </c>
      <c r="K20" s="38">
        <f>+URBAN!K20+EAST!K20+WEST!K20</f>
        <v>950</v>
      </c>
      <c r="L20" s="38">
        <f>+URBAN!L20+EAST!L20+WEST!L20</f>
        <v>1450</v>
      </c>
      <c r="M20" s="38">
        <f>+URBAN!M20+EAST!M20+WEST!M20</f>
        <v>2175</v>
      </c>
      <c r="N20" s="38">
        <f>+URBAN!N20+EAST!N20+WEST!N20</f>
        <v>1450</v>
      </c>
      <c r="O20" s="38">
        <f>+URBAN!O20+EAST!O20+WEST!O20</f>
        <v>6025</v>
      </c>
      <c r="P20" s="57">
        <f t="shared" ref="P20:P27" si="0">O20/E20</f>
        <v>7.5175783440839902E-2</v>
      </c>
    </row>
    <row r="21" spans="1:16" s="13" customFormat="1" ht="19.899999999999999" customHeight="1" x14ac:dyDescent="0.25">
      <c r="A21" s="16">
        <v>5380</v>
      </c>
      <c r="B21" s="20" t="s">
        <v>12</v>
      </c>
      <c r="C21" s="14"/>
      <c r="D21" s="14"/>
      <c r="E21" s="51">
        <f>+URBAN!E21+EAST!E21+WEST!E21</f>
        <v>82265.899999999994</v>
      </c>
      <c r="F21" s="43">
        <f>+URBAN!F21+EAST!F21+WEST!F21</f>
        <v>950</v>
      </c>
      <c r="G21" s="43">
        <f>+URBAN!G21+EAST!G21+WEST!G21</f>
        <v>1450</v>
      </c>
      <c r="H21" s="43">
        <f>+URBAN!H21+EAST!H21+WEST!H21</f>
        <v>2725</v>
      </c>
      <c r="I21" s="43">
        <f>+URBAN!I21+EAST!I21+WEST!I21</f>
        <v>1450</v>
      </c>
      <c r="J21" s="46">
        <f>+URBAN!J21+EAST!J21+WEST!J21</f>
        <v>6575</v>
      </c>
      <c r="K21" s="38">
        <f>+URBAN!K21+EAST!K21+WEST!K21</f>
        <v>950</v>
      </c>
      <c r="L21" s="38">
        <f>+URBAN!L21+EAST!L21+WEST!L21</f>
        <v>1450</v>
      </c>
      <c r="M21" s="38">
        <f>+URBAN!M21+EAST!M21+WEST!M21</f>
        <v>2725</v>
      </c>
      <c r="N21" s="38">
        <f>+URBAN!N21+EAST!N21+WEST!N21</f>
        <v>1450</v>
      </c>
      <c r="O21" s="38">
        <f>+URBAN!O21+EAST!O21+WEST!O21</f>
        <v>6575</v>
      </c>
      <c r="P21" s="57">
        <f t="shared" si="0"/>
        <v>7.9923759419151807E-2</v>
      </c>
    </row>
    <row r="22" spans="1:16" s="13" customFormat="1" ht="19.899999999999999" customHeight="1" x14ac:dyDescent="0.25">
      <c r="A22" s="16">
        <v>7911</v>
      </c>
      <c r="B22" s="53" t="s">
        <v>32</v>
      </c>
      <c r="C22" s="54"/>
      <c r="D22" s="54"/>
      <c r="E22" s="51">
        <f>+URBAN!E22+EAST!E22+WEST!E22</f>
        <v>73519.900000000009</v>
      </c>
      <c r="F22" s="43">
        <f>+URBAN!F22+EAST!F22+WEST!F22</f>
        <v>950</v>
      </c>
      <c r="G22" s="43">
        <f>+URBAN!G22+EAST!G22+WEST!G22</f>
        <v>1450</v>
      </c>
      <c r="H22" s="43">
        <f>+URBAN!H22+EAST!H22+WEST!H22</f>
        <v>1950</v>
      </c>
      <c r="I22" s="43">
        <f>+URBAN!I22+EAST!I22+WEST!I22</f>
        <v>1450</v>
      </c>
      <c r="J22" s="46">
        <f>+URBAN!J22+EAST!J22+WEST!J22</f>
        <v>5800</v>
      </c>
      <c r="K22" s="38">
        <f>+URBAN!K22+EAST!K22+WEST!K22</f>
        <v>950</v>
      </c>
      <c r="L22" s="38">
        <f>+URBAN!L22+EAST!L22+WEST!L22</f>
        <v>1450</v>
      </c>
      <c r="M22" s="38">
        <f>+URBAN!M22+EAST!M22+WEST!M22</f>
        <v>1950</v>
      </c>
      <c r="N22" s="38">
        <f>+URBAN!N22+EAST!N22+WEST!N22</f>
        <v>1450</v>
      </c>
      <c r="O22" s="38">
        <f>+URBAN!O22+EAST!O22+WEST!O22</f>
        <v>5800</v>
      </c>
      <c r="P22" s="57">
        <f t="shared" si="0"/>
        <v>7.8890205236949437E-2</v>
      </c>
    </row>
    <row r="23" spans="1:16" s="13" customFormat="1" ht="19.899999999999999" customHeight="1" x14ac:dyDescent="0.25">
      <c r="A23" s="16">
        <v>7180</v>
      </c>
      <c r="B23" s="20" t="s">
        <v>11</v>
      </c>
      <c r="C23" s="54"/>
      <c r="D23" s="54"/>
      <c r="E23" s="51">
        <f>+URBAN!E23+EAST!E23+WEST!E23</f>
        <v>0.30000000000000004</v>
      </c>
      <c r="F23" s="43">
        <f>+URBAN!F23+EAST!F23+WEST!F23</f>
        <v>0</v>
      </c>
      <c r="G23" s="43">
        <f>+URBAN!G23+EAST!G23+WEST!G23</f>
        <v>0</v>
      </c>
      <c r="H23" s="43">
        <f>+URBAN!H23+EAST!H23+WEST!H23</f>
        <v>0</v>
      </c>
      <c r="I23" s="43">
        <f>+URBAN!I23+EAST!I23+WEST!I23</f>
        <v>0</v>
      </c>
      <c r="J23" s="46">
        <f>+URBAN!J23+EAST!J23+WEST!J23</f>
        <v>0</v>
      </c>
      <c r="K23" s="38">
        <f>+URBAN!K23+EAST!K23+WEST!K23</f>
        <v>0</v>
      </c>
      <c r="L23" s="38">
        <f>+URBAN!L23+EAST!L23+WEST!L23</f>
        <v>0</v>
      </c>
      <c r="M23" s="38">
        <f>+URBAN!M23+EAST!M23+WEST!M23</f>
        <v>0</v>
      </c>
      <c r="N23" s="38">
        <f>+URBAN!N23+EAST!N23+WEST!N23</f>
        <v>0</v>
      </c>
      <c r="O23" s="38">
        <f>+URBAN!O23+EAST!O23+WEST!O23</f>
        <v>0</v>
      </c>
      <c r="P23" s="57">
        <f t="shared" si="0"/>
        <v>0</v>
      </c>
    </row>
    <row r="24" spans="1:16" s="13" customFormat="1" ht="19.899999999999999" customHeight="1" x14ac:dyDescent="0.25">
      <c r="A24" s="16">
        <v>7812</v>
      </c>
      <c r="B24" s="20" t="s">
        <v>72</v>
      </c>
      <c r="C24" s="14"/>
      <c r="D24" s="14"/>
      <c r="E24" s="51">
        <f>+URBAN!E24+EAST!E24+WEST!E24</f>
        <v>68394.429999999993</v>
      </c>
      <c r="F24" s="43">
        <f>+URBAN!F24+EAST!F24+WEST!F24</f>
        <v>950</v>
      </c>
      <c r="G24" s="43">
        <f>+URBAN!G24+EAST!G24+WEST!G24</f>
        <v>1400</v>
      </c>
      <c r="H24" s="43">
        <f>+URBAN!H24+EAST!H24+WEST!H24</f>
        <v>2050</v>
      </c>
      <c r="I24" s="43">
        <f>+URBAN!I24+EAST!I24+WEST!I24</f>
        <v>950</v>
      </c>
      <c r="J24" s="46">
        <f>+URBAN!J24+EAST!J24+WEST!J24</f>
        <v>5350</v>
      </c>
      <c r="K24" s="38">
        <f>+URBAN!K24+EAST!K24+WEST!K24</f>
        <v>950</v>
      </c>
      <c r="L24" s="38">
        <f>+URBAN!L24+EAST!L24+WEST!L24</f>
        <v>1400</v>
      </c>
      <c r="M24" s="38">
        <f>+URBAN!M24+EAST!M24+WEST!M24</f>
        <v>2050</v>
      </c>
      <c r="N24" s="38">
        <f>+URBAN!N24+EAST!N24+WEST!N24</f>
        <v>950</v>
      </c>
      <c r="O24" s="38">
        <f>+URBAN!O24+EAST!O24+WEST!O24</f>
        <v>5350</v>
      </c>
      <c r="P24" s="57">
        <f t="shared" si="0"/>
        <v>7.8222744162061153E-2</v>
      </c>
    </row>
    <row r="25" spans="1:16" s="13" customFormat="1" ht="21" customHeight="1" x14ac:dyDescent="0.25">
      <c r="A25" s="16">
        <v>7813</v>
      </c>
      <c r="B25" s="20" t="s">
        <v>71</v>
      </c>
      <c r="C25" s="14"/>
      <c r="D25" s="14"/>
      <c r="E25" s="51">
        <f>+URBAN!E25+EAST!E25+WEST!E25</f>
        <v>104545.59999999999</v>
      </c>
      <c r="F25" s="43">
        <f>+URBAN!F25+EAST!F25+WEST!F25</f>
        <v>950</v>
      </c>
      <c r="G25" s="43">
        <f>+URBAN!G25+EAST!G25+WEST!G25</f>
        <v>1450</v>
      </c>
      <c r="H25" s="43">
        <f>+URBAN!H25+EAST!H25+WEST!H25</f>
        <v>2750</v>
      </c>
      <c r="I25" s="43">
        <f>+URBAN!I25+EAST!I25+WEST!I25</f>
        <v>1450</v>
      </c>
      <c r="J25" s="46">
        <f>+URBAN!J25+EAST!J25+WEST!J25</f>
        <v>6600</v>
      </c>
      <c r="K25" s="38">
        <f>+URBAN!K25+EAST!K25+WEST!K25</f>
        <v>950</v>
      </c>
      <c r="L25" s="38">
        <f>+URBAN!L25+EAST!L25+WEST!L25</f>
        <v>1450</v>
      </c>
      <c r="M25" s="38">
        <f>+URBAN!M25+EAST!M25+WEST!M25</f>
        <v>2750</v>
      </c>
      <c r="N25" s="38">
        <f>+URBAN!N25+EAST!N25+WEST!N25</f>
        <v>1450</v>
      </c>
      <c r="O25" s="38">
        <f>+URBAN!O25+EAST!O25+WEST!O25</f>
        <v>6600</v>
      </c>
      <c r="P25" s="57">
        <f t="shared" si="0"/>
        <v>6.3130346949082511E-2</v>
      </c>
    </row>
    <row r="26" spans="1:16" s="13" customFormat="1" ht="21" customHeight="1" x14ac:dyDescent="0.25">
      <c r="A26" s="18"/>
      <c r="B26" s="20"/>
      <c r="C26" s="19"/>
      <c r="D26" s="17"/>
      <c r="E26" s="51"/>
      <c r="F26" s="43"/>
      <c r="G26" s="44"/>
      <c r="H26" s="44" t="s">
        <v>73</v>
      </c>
      <c r="I26" s="45"/>
      <c r="J26" s="46"/>
      <c r="K26" s="47" t="s">
        <v>73</v>
      </c>
      <c r="L26" s="48"/>
      <c r="M26" s="48"/>
      <c r="N26" s="48"/>
      <c r="O26" s="42" t="s">
        <v>73</v>
      </c>
      <c r="P26" s="57"/>
    </row>
    <row r="27" spans="1:16" s="13" customFormat="1" ht="19.899999999999999" customHeight="1" x14ac:dyDescent="0.25">
      <c r="A27" s="16"/>
      <c r="B27" s="15" t="s">
        <v>10</v>
      </c>
      <c r="C27" s="14"/>
      <c r="D27" s="14"/>
      <c r="E27" s="51">
        <f>+URBAN!E27+EAST!E27+WEST!E27</f>
        <v>1150000.31</v>
      </c>
      <c r="F27" s="47">
        <f>+URBAN!F27+EAST!F27+WEST!F27</f>
        <v>5700</v>
      </c>
      <c r="G27" s="47">
        <f>+URBAN!G27+EAST!G27+WEST!G27</f>
        <v>14700</v>
      </c>
      <c r="H27" s="47">
        <f>+URBAN!H27+EAST!H27+WEST!H27</f>
        <v>50000</v>
      </c>
      <c r="I27" s="47">
        <f>+URBAN!I27+EAST!I27+WEST!I27</f>
        <v>18650</v>
      </c>
      <c r="J27" s="46">
        <f>+URBAN!J27+EAST!J27+WEST!J27</f>
        <v>89050</v>
      </c>
      <c r="K27" s="47">
        <f>+URBAN!K27+EAST!K27+WEST!K27</f>
        <v>5700</v>
      </c>
      <c r="L27" s="47">
        <f>+URBAN!L27+EAST!L27+WEST!L27</f>
        <v>14700</v>
      </c>
      <c r="M27" s="47">
        <f>+URBAN!M27+EAST!M27+WEST!M27</f>
        <v>50000</v>
      </c>
      <c r="N27" s="47">
        <f>+URBAN!N27+EAST!N27+WEST!N27</f>
        <v>18650</v>
      </c>
      <c r="O27" s="49">
        <f>+URBAN!O27+EAST!O27+WEST!O27</f>
        <v>89050</v>
      </c>
      <c r="P27" s="57">
        <f t="shared" si="0"/>
        <v>7.7434761734977264E-2</v>
      </c>
    </row>
    <row r="28" spans="1:16" ht="20.45" customHeight="1" x14ac:dyDescent="0.25">
      <c r="A28" s="3"/>
      <c r="E28" s="56"/>
      <c r="F28" s="55">
        <f>+F27/J27</f>
        <v>6.4008983717012913E-2</v>
      </c>
      <c r="J28" s="109"/>
      <c r="K28" s="55">
        <f>+K27/O27</f>
        <v>6.4008983717012913E-2</v>
      </c>
      <c r="L28" s="2"/>
    </row>
    <row r="29" spans="1:16" s="4" customFormat="1" ht="21" customHeight="1" x14ac:dyDescent="0.2">
      <c r="A29" s="6" t="s">
        <v>9</v>
      </c>
      <c r="F29" s="134">
        <f>+URBAN!F29+EAST!F29+WEST!F29</f>
        <v>1500</v>
      </c>
      <c r="G29" s="134">
        <f>+URBAN!G29+EAST!G29+WEST!H29</f>
        <v>1900</v>
      </c>
      <c r="H29" s="134">
        <f>+URBAN!H29+EAST!H29+WEST!H29</f>
        <v>2100</v>
      </c>
      <c r="I29" s="134">
        <f>+URBAN!I29+EAST!I29+WEST!I29</f>
        <v>2400</v>
      </c>
      <c r="J29" s="134">
        <f>+URBAN!J29+EAST!J29+WEST!J29</f>
        <v>7800</v>
      </c>
      <c r="K29" s="65"/>
      <c r="L29" s="65"/>
      <c r="M29" s="65"/>
    </row>
    <row r="30" spans="1:16" ht="21" customHeight="1" x14ac:dyDescent="0.2">
      <c r="A30" s="4" t="s">
        <v>8</v>
      </c>
      <c r="F30" s="12"/>
      <c r="G30" s="12"/>
      <c r="H30" s="12"/>
      <c r="I30" s="64"/>
      <c r="J30" s="134">
        <f>+URBAN!J30+EAST!J30+WEST!J30</f>
        <v>300</v>
      </c>
      <c r="K30" s="66"/>
      <c r="L30" s="66"/>
      <c r="M30" s="66"/>
    </row>
    <row r="31" spans="1:16" ht="21" customHeight="1" x14ac:dyDescent="0.2">
      <c r="A31" s="4" t="s">
        <v>78</v>
      </c>
      <c r="B31" s="4"/>
      <c r="C31" s="4"/>
      <c r="D31" s="4"/>
      <c r="F31" s="12"/>
      <c r="G31" s="12"/>
      <c r="H31" s="12"/>
      <c r="I31" s="64"/>
      <c r="J31" s="134">
        <f>+URBAN!J31+EAST!J31+WEST!J31</f>
        <v>600</v>
      </c>
      <c r="K31" s="66"/>
      <c r="L31" s="66"/>
      <c r="M31" s="66"/>
    </row>
    <row r="32" spans="1:16" x14ac:dyDescent="0.2">
      <c r="A32" s="11"/>
      <c r="I32" s="3"/>
    </row>
    <row r="33" spans="1:15" ht="21" customHeight="1" x14ac:dyDescent="0.2">
      <c r="A33" s="3"/>
      <c r="B33" s="4" t="s">
        <v>7</v>
      </c>
      <c r="J33" s="2"/>
      <c r="L33" s="2"/>
    </row>
    <row r="34" spans="1:15" x14ac:dyDescent="0.2">
      <c r="A34" s="3"/>
      <c r="J34" s="2"/>
      <c r="L34" s="2"/>
    </row>
    <row r="35" spans="1:15" s="4" customFormat="1" ht="28.15" customHeight="1" x14ac:dyDescent="0.2">
      <c r="A35" s="6"/>
      <c r="B35" s="8" t="str">
        <f>+URBAN!B35</f>
        <v>Jane Doe</v>
      </c>
      <c r="C35" s="8"/>
      <c r="D35" s="10"/>
      <c r="E35" s="205" t="str">
        <f>+URBAN!E35</f>
        <v>Program Manager</v>
      </c>
      <c r="F35" s="205"/>
      <c r="G35" s="205"/>
      <c r="H35" s="9">
        <f>+URBAN!H35</f>
        <v>44413</v>
      </c>
      <c r="J35" s="5"/>
      <c r="K35" s="8" t="str">
        <f>+URBAN!K35</f>
        <v>Nancy Drew</v>
      </c>
      <c r="L35" s="8"/>
      <c r="M35" s="7"/>
      <c r="N35" s="8" t="str">
        <f>+URBAN!N35</f>
        <v>Accountant</v>
      </c>
      <c r="O35" s="7">
        <f>+URBAN!O35</f>
        <v>44413</v>
      </c>
    </row>
    <row r="36" spans="1:15" s="4" customFormat="1" ht="18" customHeight="1" x14ac:dyDescent="0.25">
      <c r="A36" s="6"/>
      <c r="B36" s="13" t="s">
        <v>6</v>
      </c>
      <c r="C36" s="13"/>
      <c r="D36" s="13"/>
      <c r="E36" s="13"/>
      <c r="F36" s="13"/>
      <c r="G36" s="13" t="s">
        <v>5</v>
      </c>
      <c r="H36" s="13" t="s">
        <v>3</v>
      </c>
      <c r="I36" s="13"/>
      <c r="J36" s="71"/>
      <c r="K36" s="13" t="s">
        <v>4</v>
      </c>
      <c r="L36" s="13"/>
      <c r="M36" s="13"/>
      <c r="N36" s="13" t="s">
        <v>5</v>
      </c>
      <c r="O36" s="13" t="s">
        <v>70</v>
      </c>
    </row>
    <row r="37" spans="1:15" s="4" customFormat="1" ht="18" customHeight="1" x14ac:dyDescent="0.25">
      <c r="A37" s="6"/>
      <c r="B37" s="13"/>
      <c r="C37" s="13"/>
      <c r="D37" s="13" t="s">
        <v>73</v>
      </c>
      <c r="E37" s="13"/>
      <c r="F37" s="13"/>
      <c r="G37" s="13"/>
      <c r="H37" s="13"/>
      <c r="I37" s="13"/>
      <c r="J37" s="71"/>
      <c r="K37" s="13"/>
      <c r="L37" s="13"/>
      <c r="M37" s="13"/>
      <c r="N37" s="13"/>
      <c r="O37" s="13"/>
    </row>
    <row r="38" spans="1:15" s="4" customFormat="1" ht="17.649999999999999" customHeight="1" x14ac:dyDescent="0.2">
      <c r="A38" s="6"/>
      <c r="J38" s="5"/>
      <c r="L38" s="5"/>
    </row>
    <row r="39" spans="1:15" s="4" customFormat="1" ht="18" customHeight="1" x14ac:dyDescent="0.3">
      <c r="A39" s="6"/>
      <c r="D39" s="77" t="s">
        <v>2</v>
      </c>
      <c r="E39" s="72" t="s">
        <v>1</v>
      </c>
      <c r="F39" s="72"/>
      <c r="G39" s="72"/>
      <c r="H39" s="72"/>
      <c r="I39" s="72"/>
      <c r="J39" s="73"/>
      <c r="K39" s="72"/>
      <c r="L39" s="73"/>
      <c r="M39" s="72"/>
      <c r="N39" s="72"/>
    </row>
    <row r="40" spans="1:15" s="4" customFormat="1" ht="18" customHeight="1" x14ac:dyDescent="0.3">
      <c r="A40" s="6"/>
      <c r="D40" s="72"/>
      <c r="E40" s="72" t="s">
        <v>48</v>
      </c>
      <c r="F40" s="72"/>
      <c r="G40" s="72"/>
      <c r="H40" s="72"/>
      <c r="I40" s="72"/>
      <c r="J40" s="73"/>
      <c r="K40" s="72"/>
      <c r="L40" s="73"/>
      <c r="M40" s="72"/>
      <c r="N40" s="72"/>
    </row>
    <row r="41" spans="1:15" s="4" customFormat="1" ht="18" customHeight="1" x14ac:dyDescent="0.3">
      <c r="A41" s="6"/>
      <c r="D41" s="72"/>
      <c r="E41" s="72" t="s">
        <v>0</v>
      </c>
      <c r="F41" s="72"/>
      <c r="G41" s="72"/>
      <c r="H41" s="72"/>
      <c r="I41" s="72"/>
      <c r="J41" s="73"/>
      <c r="K41" s="72"/>
      <c r="L41" s="73"/>
      <c r="M41" s="72"/>
      <c r="N41" s="72"/>
    </row>
    <row r="42" spans="1:15" x14ac:dyDescent="0.2">
      <c r="A42" s="3"/>
      <c r="J42" s="2"/>
    </row>
  </sheetData>
  <mergeCells count="30">
    <mergeCell ref="E35:G35"/>
    <mergeCell ref="F16:F17"/>
    <mergeCell ref="G16:G17"/>
    <mergeCell ref="H16:H17"/>
    <mergeCell ref="I16:I17"/>
    <mergeCell ref="E16:E17"/>
    <mergeCell ref="E1:L1"/>
    <mergeCell ref="M3:N3"/>
    <mergeCell ref="O3:P3"/>
    <mergeCell ref="N16:N17"/>
    <mergeCell ref="P16:P17"/>
    <mergeCell ref="O16:O17"/>
    <mergeCell ref="J16:J17"/>
    <mergeCell ref="F15:J15"/>
    <mergeCell ref="G2:L2"/>
    <mergeCell ref="K3:L3"/>
    <mergeCell ref="I3:J3"/>
    <mergeCell ref="K15:P15"/>
    <mergeCell ref="K16:K17"/>
    <mergeCell ref="L16:L17"/>
    <mergeCell ref="M16:M17"/>
    <mergeCell ref="H4:J5"/>
    <mergeCell ref="A3:B3"/>
    <mergeCell ref="A4:B4"/>
    <mergeCell ref="A7:B7"/>
    <mergeCell ref="C3:F3"/>
    <mergeCell ref="C4:F4"/>
    <mergeCell ref="C5:F5"/>
    <mergeCell ref="C6:F6"/>
    <mergeCell ref="C7:F7"/>
  </mergeCells>
  <pageMargins left="0.02" right="0" top="0.3" bottom="0.5" header="0.25" footer="0"/>
  <pageSetup scale="63" orientation="landscape" r:id="rId1"/>
  <headerFooter alignWithMargins="0">
    <oddHeader xml:space="preserve">&amp;C&amp;"Arial,Bold"&amp;16Fresno Regional Workforce Development Board
Adult/Dislocated Worker Monthly Financial Report&amp;R
</oddHeader>
    <oddFooter>&amp;L&amp;8Fresno Regional Workforce Development Board       &amp;10                             &amp;R&amp;8Form# FIS-003, revised  072623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EDF3B-B3C2-4B9D-8E80-C79FC1B55B3C}">
  <sheetPr>
    <tabColor rgb="FF92D050"/>
    <pageSetUpPr fitToPage="1"/>
  </sheetPr>
  <dimension ref="A1:Q33"/>
  <sheetViews>
    <sheetView topLeftCell="C11" workbookViewId="0">
      <selection activeCell="Q30" sqref="Q30"/>
    </sheetView>
  </sheetViews>
  <sheetFormatPr defaultRowHeight="15" x14ac:dyDescent="0.25"/>
  <cols>
    <col min="1" max="1" width="40.28515625" customWidth="1"/>
    <col min="2" max="14" width="12.7109375" customWidth="1"/>
    <col min="15" max="15" width="12.7109375" bestFit="1" customWidth="1"/>
    <col min="16" max="16" width="16.28515625" bestFit="1" customWidth="1"/>
    <col min="17" max="17" width="15.28515625" bestFit="1" customWidth="1"/>
  </cols>
  <sheetData>
    <row r="1" spans="1:17" ht="18.75" thickBot="1" x14ac:dyDescent="0.3">
      <c r="A1" s="136" t="s">
        <v>77</v>
      </c>
      <c r="B1" s="137"/>
      <c r="C1" s="137"/>
      <c r="D1" s="137"/>
      <c r="E1" s="137"/>
      <c r="F1" s="137"/>
      <c r="G1" s="137"/>
      <c r="H1" s="137"/>
      <c r="I1" s="137"/>
      <c r="J1" s="137"/>
      <c r="K1" s="137"/>
      <c r="L1" s="137"/>
      <c r="M1" s="137"/>
      <c r="N1" s="138"/>
      <c r="O1" s="137"/>
      <c r="P1" s="137"/>
    </row>
    <row r="2" spans="1:17" ht="19.5" thickBot="1" x14ac:dyDescent="0.35">
      <c r="A2" s="139" t="s">
        <v>106</v>
      </c>
      <c r="B2" s="140"/>
      <c r="C2" s="137"/>
      <c r="D2" s="137"/>
      <c r="E2" s="137"/>
      <c r="F2" s="137"/>
      <c r="G2" s="137"/>
      <c r="H2" s="137"/>
      <c r="I2" s="137"/>
      <c r="J2" s="137"/>
      <c r="K2" s="137"/>
      <c r="L2" s="137"/>
      <c r="M2" s="141"/>
      <c r="N2" s="142">
        <v>2</v>
      </c>
      <c r="O2" s="143"/>
      <c r="P2" s="144" t="s">
        <v>73</v>
      </c>
      <c r="Q2" s="145">
        <f>+N2/12</f>
        <v>0.16666666666666666</v>
      </c>
    </row>
    <row r="3" spans="1:17" ht="18" x14ac:dyDescent="0.25">
      <c r="A3" s="146"/>
      <c r="B3" s="147">
        <v>2023</v>
      </c>
      <c r="C3" s="147">
        <v>2023</v>
      </c>
      <c r="D3" s="147">
        <v>2023</v>
      </c>
      <c r="E3" s="147">
        <v>2023</v>
      </c>
      <c r="F3" s="147">
        <v>2023</v>
      </c>
      <c r="G3" s="147">
        <v>2023</v>
      </c>
      <c r="H3" s="147">
        <v>2024</v>
      </c>
      <c r="I3" s="147">
        <v>2024</v>
      </c>
      <c r="J3" s="147">
        <v>2024</v>
      </c>
      <c r="K3" s="147">
        <v>2024</v>
      </c>
      <c r="L3" s="147">
        <v>2024</v>
      </c>
      <c r="M3" s="147">
        <v>2024</v>
      </c>
      <c r="N3" s="148" t="s">
        <v>107</v>
      </c>
      <c r="O3" s="149"/>
      <c r="P3" s="139" t="s">
        <v>108</v>
      </c>
      <c r="Q3" s="150" t="s">
        <v>109</v>
      </c>
    </row>
    <row r="4" spans="1:17" ht="18" x14ac:dyDescent="0.25">
      <c r="A4" s="146" t="s">
        <v>110</v>
      </c>
      <c r="B4" s="139" t="s">
        <v>111</v>
      </c>
      <c r="C4" s="139" t="s">
        <v>112</v>
      </c>
      <c r="D4" s="139" t="s">
        <v>113</v>
      </c>
      <c r="E4" s="139" t="s">
        <v>114</v>
      </c>
      <c r="F4" s="139" t="s">
        <v>115</v>
      </c>
      <c r="G4" s="139" t="s">
        <v>116</v>
      </c>
      <c r="H4" s="139" t="s">
        <v>117</v>
      </c>
      <c r="I4" s="139" t="s">
        <v>118</v>
      </c>
      <c r="J4" s="139" t="s">
        <v>119</v>
      </c>
      <c r="K4" s="139" t="s">
        <v>120</v>
      </c>
      <c r="L4" s="139" t="s">
        <v>121</v>
      </c>
      <c r="M4" s="139" t="s">
        <v>122</v>
      </c>
      <c r="N4" s="139" t="s">
        <v>10</v>
      </c>
      <c r="O4" s="151" t="s">
        <v>30</v>
      </c>
      <c r="P4" s="139" t="s">
        <v>123</v>
      </c>
      <c r="Q4" s="139" t="s">
        <v>124</v>
      </c>
    </row>
    <row r="5" spans="1:17" ht="18" x14ac:dyDescent="0.25">
      <c r="A5" s="146" t="s">
        <v>14</v>
      </c>
      <c r="B5" s="152">
        <v>0</v>
      </c>
      <c r="C5" s="152">
        <v>58700</v>
      </c>
      <c r="D5" s="152">
        <v>0</v>
      </c>
      <c r="E5" s="152">
        <v>0</v>
      </c>
      <c r="F5" s="152">
        <v>0</v>
      </c>
      <c r="G5" s="152">
        <v>0</v>
      </c>
      <c r="H5" s="152">
        <v>0</v>
      </c>
      <c r="I5" s="152">
        <v>0</v>
      </c>
      <c r="J5" s="152">
        <v>0</v>
      </c>
      <c r="K5" s="152">
        <v>0</v>
      </c>
      <c r="L5" s="152">
        <v>0</v>
      </c>
      <c r="M5" s="152">
        <v>0</v>
      </c>
      <c r="N5" s="153">
        <f>SUM(B5:M5)</f>
        <v>58700</v>
      </c>
      <c r="O5" s="154">
        <v>741129</v>
      </c>
      <c r="P5" s="155">
        <f>+O5-N5</f>
        <v>682429</v>
      </c>
      <c r="Q5" s="156">
        <f>+N5/O5</f>
        <v>7.9203485493078804E-2</v>
      </c>
    </row>
    <row r="6" spans="1:17" ht="18" x14ac:dyDescent="0.25">
      <c r="A6" s="146" t="s">
        <v>13</v>
      </c>
      <c r="B6" s="152">
        <v>0</v>
      </c>
      <c r="C6" s="152">
        <v>6025</v>
      </c>
      <c r="D6" s="152">
        <v>0</v>
      </c>
      <c r="E6" s="152">
        <v>0</v>
      </c>
      <c r="F6" s="152">
        <v>0</v>
      </c>
      <c r="G6" s="152">
        <v>0</v>
      </c>
      <c r="H6" s="152">
        <v>0</v>
      </c>
      <c r="I6" s="152">
        <v>0</v>
      </c>
      <c r="J6" s="152">
        <v>0</v>
      </c>
      <c r="K6" s="152">
        <v>0</v>
      </c>
      <c r="L6" s="152">
        <v>0</v>
      </c>
      <c r="M6" s="152">
        <v>0</v>
      </c>
      <c r="N6" s="153">
        <f t="shared" ref="N6:N28" si="0">SUM(B6:M6)</f>
        <v>6025</v>
      </c>
      <c r="O6" s="154">
        <v>80145</v>
      </c>
      <c r="P6" s="155">
        <f t="shared" ref="P6:P27" si="1">+O6-N6</f>
        <v>74120</v>
      </c>
      <c r="Q6" s="156">
        <f t="shared" ref="Q6:Q7" si="2">+N6/O6</f>
        <v>7.5176243059454737E-2</v>
      </c>
    </row>
    <row r="7" spans="1:17" ht="18" x14ac:dyDescent="0.25">
      <c r="A7" s="146" t="s">
        <v>12</v>
      </c>
      <c r="B7" s="152">
        <v>0</v>
      </c>
      <c r="C7" s="152">
        <v>6575</v>
      </c>
      <c r="D7" s="152">
        <v>0</v>
      </c>
      <c r="E7" s="152">
        <v>0</v>
      </c>
      <c r="F7" s="152">
        <v>0</v>
      </c>
      <c r="G7" s="152">
        <v>0</v>
      </c>
      <c r="H7" s="152">
        <v>0</v>
      </c>
      <c r="I7" s="152">
        <v>0</v>
      </c>
      <c r="J7" s="152">
        <v>0</v>
      </c>
      <c r="K7" s="152">
        <v>0</v>
      </c>
      <c r="L7" s="152">
        <v>0</v>
      </c>
      <c r="M7" s="152">
        <v>0</v>
      </c>
      <c r="N7" s="153">
        <f t="shared" si="0"/>
        <v>6575</v>
      </c>
      <c r="O7" s="154">
        <v>82266</v>
      </c>
      <c r="P7" s="155">
        <f t="shared" si="1"/>
        <v>75691</v>
      </c>
      <c r="Q7" s="156">
        <f t="shared" si="2"/>
        <v>7.9923662266306858E-2</v>
      </c>
    </row>
    <row r="8" spans="1:17" ht="18" x14ac:dyDescent="0.25">
      <c r="A8" s="157" t="s">
        <v>125</v>
      </c>
      <c r="B8" s="152">
        <v>0</v>
      </c>
      <c r="C8" s="152">
        <v>500</v>
      </c>
      <c r="D8" s="152">
        <v>0</v>
      </c>
      <c r="E8" s="152">
        <v>0</v>
      </c>
      <c r="F8" s="152">
        <v>0</v>
      </c>
      <c r="G8" s="152">
        <v>0</v>
      </c>
      <c r="H8" s="152">
        <v>0</v>
      </c>
      <c r="I8" s="152">
        <v>0</v>
      </c>
      <c r="J8" s="152">
        <v>0</v>
      </c>
      <c r="K8" s="152">
        <v>0</v>
      </c>
      <c r="L8" s="152">
        <v>0</v>
      </c>
      <c r="M8" s="152">
        <v>0</v>
      </c>
      <c r="N8" s="153">
        <f t="shared" si="0"/>
        <v>500</v>
      </c>
      <c r="O8" s="154"/>
      <c r="P8" s="161"/>
      <c r="Q8" s="158"/>
    </row>
    <row r="9" spans="1:17" ht="18" x14ac:dyDescent="0.25">
      <c r="A9" s="157" t="s">
        <v>126</v>
      </c>
      <c r="B9" s="152">
        <v>0</v>
      </c>
      <c r="C9" s="152">
        <v>0</v>
      </c>
      <c r="D9" s="152">
        <v>0</v>
      </c>
      <c r="E9" s="152">
        <v>0</v>
      </c>
      <c r="F9" s="152">
        <v>0</v>
      </c>
      <c r="G9" s="152">
        <v>0</v>
      </c>
      <c r="H9" s="152">
        <v>0</v>
      </c>
      <c r="I9" s="152">
        <v>0</v>
      </c>
      <c r="J9" s="152">
        <v>0</v>
      </c>
      <c r="K9" s="152">
        <v>0</v>
      </c>
      <c r="L9" s="152">
        <v>0</v>
      </c>
      <c r="M9" s="152">
        <v>0</v>
      </c>
      <c r="N9" s="153">
        <f t="shared" si="0"/>
        <v>0</v>
      </c>
      <c r="O9" s="154"/>
      <c r="P9" s="161"/>
      <c r="Q9" s="158"/>
    </row>
    <row r="10" spans="1:17" ht="18" x14ac:dyDescent="0.25">
      <c r="A10" s="157" t="s">
        <v>127</v>
      </c>
      <c r="B10" s="152">
        <v>0</v>
      </c>
      <c r="C10" s="152">
        <v>0</v>
      </c>
      <c r="D10" s="152">
        <v>0</v>
      </c>
      <c r="E10" s="152">
        <v>0</v>
      </c>
      <c r="F10" s="152">
        <v>0</v>
      </c>
      <c r="G10" s="152">
        <v>0</v>
      </c>
      <c r="H10" s="152">
        <v>0</v>
      </c>
      <c r="I10" s="152">
        <v>0</v>
      </c>
      <c r="J10" s="152">
        <v>0</v>
      </c>
      <c r="K10" s="152">
        <v>0</v>
      </c>
      <c r="L10" s="152">
        <v>0</v>
      </c>
      <c r="M10" s="152">
        <v>0</v>
      </c>
      <c r="N10" s="153">
        <f t="shared" si="0"/>
        <v>0</v>
      </c>
      <c r="O10" s="154"/>
      <c r="P10" s="161"/>
      <c r="Q10" s="158"/>
    </row>
    <row r="11" spans="1:17" ht="18" x14ac:dyDescent="0.25">
      <c r="A11" s="157" t="s">
        <v>128</v>
      </c>
      <c r="B11" s="152">
        <v>0</v>
      </c>
      <c r="C11" s="152">
        <v>200</v>
      </c>
      <c r="D11" s="152">
        <v>0</v>
      </c>
      <c r="E11" s="152">
        <v>0</v>
      </c>
      <c r="F11" s="152">
        <v>0</v>
      </c>
      <c r="G11" s="152">
        <v>0</v>
      </c>
      <c r="H11" s="152">
        <v>0</v>
      </c>
      <c r="I11" s="152">
        <v>0</v>
      </c>
      <c r="J11" s="152">
        <v>0</v>
      </c>
      <c r="K11" s="152">
        <v>0</v>
      </c>
      <c r="L11" s="152">
        <v>0</v>
      </c>
      <c r="M11" s="152">
        <v>0</v>
      </c>
      <c r="N11" s="153">
        <f t="shared" si="0"/>
        <v>200</v>
      </c>
      <c r="O11" s="154"/>
      <c r="P11" s="161"/>
      <c r="Q11" s="158"/>
    </row>
    <row r="12" spans="1:17" ht="18" x14ac:dyDescent="0.25">
      <c r="A12" s="157" t="s">
        <v>129</v>
      </c>
      <c r="B12" s="152">
        <v>0</v>
      </c>
      <c r="C12" s="152">
        <v>0</v>
      </c>
      <c r="D12" s="152">
        <v>0</v>
      </c>
      <c r="E12" s="152">
        <v>0</v>
      </c>
      <c r="F12" s="152">
        <v>0</v>
      </c>
      <c r="G12" s="152">
        <v>0</v>
      </c>
      <c r="H12" s="152">
        <v>0</v>
      </c>
      <c r="I12" s="152">
        <v>0</v>
      </c>
      <c r="J12" s="152">
        <v>0</v>
      </c>
      <c r="K12" s="152">
        <v>0</v>
      </c>
      <c r="L12" s="152">
        <v>0</v>
      </c>
      <c r="M12" s="152">
        <v>0</v>
      </c>
      <c r="N12" s="153">
        <f t="shared" si="0"/>
        <v>0</v>
      </c>
      <c r="O12" s="154"/>
      <c r="P12" s="161"/>
      <c r="Q12" s="158"/>
    </row>
    <row r="13" spans="1:17" ht="18" x14ac:dyDescent="0.25">
      <c r="A13" s="157" t="s">
        <v>130</v>
      </c>
      <c r="B13" s="152">
        <v>0</v>
      </c>
      <c r="C13" s="152">
        <v>300</v>
      </c>
      <c r="D13" s="152">
        <v>0</v>
      </c>
      <c r="E13" s="152">
        <v>0</v>
      </c>
      <c r="F13" s="152">
        <v>0</v>
      </c>
      <c r="G13" s="152">
        <v>0</v>
      </c>
      <c r="H13" s="152">
        <v>0</v>
      </c>
      <c r="I13" s="152">
        <v>0</v>
      </c>
      <c r="J13" s="152">
        <v>0</v>
      </c>
      <c r="K13" s="152">
        <v>0</v>
      </c>
      <c r="L13" s="152">
        <v>0</v>
      </c>
      <c r="M13" s="152">
        <v>0</v>
      </c>
      <c r="N13" s="153">
        <f t="shared" si="0"/>
        <v>300</v>
      </c>
      <c r="O13" s="154"/>
      <c r="P13" s="161"/>
      <c r="Q13" s="158"/>
    </row>
    <row r="14" spans="1:17" ht="18" x14ac:dyDescent="0.25">
      <c r="A14" s="157" t="s">
        <v>131</v>
      </c>
      <c r="B14" s="152">
        <v>0</v>
      </c>
      <c r="C14" s="152">
        <v>0</v>
      </c>
      <c r="D14" s="152">
        <v>0</v>
      </c>
      <c r="E14" s="152">
        <v>0</v>
      </c>
      <c r="F14" s="152">
        <v>0</v>
      </c>
      <c r="G14" s="152">
        <v>0</v>
      </c>
      <c r="H14" s="152">
        <v>0</v>
      </c>
      <c r="I14" s="152">
        <v>0</v>
      </c>
      <c r="J14" s="152">
        <v>0</v>
      </c>
      <c r="K14" s="152">
        <v>0</v>
      </c>
      <c r="L14" s="152">
        <v>0</v>
      </c>
      <c r="M14" s="152">
        <v>0</v>
      </c>
      <c r="N14" s="153">
        <f t="shared" si="0"/>
        <v>0</v>
      </c>
      <c r="O14" s="154"/>
      <c r="P14" s="161"/>
      <c r="Q14" s="158"/>
    </row>
    <row r="15" spans="1:17" ht="18" x14ac:dyDescent="0.25">
      <c r="A15" s="157" t="s">
        <v>132</v>
      </c>
      <c r="B15" s="152">
        <v>0</v>
      </c>
      <c r="C15" s="152">
        <v>200</v>
      </c>
      <c r="D15" s="152">
        <v>0</v>
      </c>
      <c r="E15" s="152">
        <v>0</v>
      </c>
      <c r="F15" s="152">
        <v>0</v>
      </c>
      <c r="G15" s="152">
        <v>0</v>
      </c>
      <c r="H15" s="152">
        <v>0</v>
      </c>
      <c r="I15" s="152">
        <v>0</v>
      </c>
      <c r="J15" s="152">
        <v>0</v>
      </c>
      <c r="K15" s="152">
        <v>0</v>
      </c>
      <c r="L15" s="152">
        <v>0</v>
      </c>
      <c r="M15" s="152">
        <v>0</v>
      </c>
      <c r="N15" s="153">
        <f t="shared" si="0"/>
        <v>200</v>
      </c>
      <c r="O15" s="154"/>
      <c r="P15" s="161"/>
      <c r="Q15" s="158"/>
    </row>
    <row r="16" spans="1:17" ht="18" x14ac:dyDescent="0.25">
      <c r="A16" s="157" t="s">
        <v>133</v>
      </c>
      <c r="B16" s="152">
        <v>0</v>
      </c>
      <c r="C16" s="152">
        <v>400</v>
      </c>
      <c r="D16" s="152">
        <v>0</v>
      </c>
      <c r="E16" s="152">
        <v>0</v>
      </c>
      <c r="F16" s="152">
        <v>0</v>
      </c>
      <c r="G16" s="152">
        <v>0</v>
      </c>
      <c r="H16" s="152">
        <v>0</v>
      </c>
      <c r="I16" s="152">
        <v>0</v>
      </c>
      <c r="J16" s="152">
        <v>0</v>
      </c>
      <c r="K16" s="152">
        <v>0</v>
      </c>
      <c r="L16" s="152">
        <v>0</v>
      </c>
      <c r="M16" s="152">
        <v>0</v>
      </c>
      <c r="N16" s="153">
        <f t="shared" si="0"/>
        <v>400</v>
      </c>
      <c r="O16" s="154"/>
      <c r="P16" s="161"/>
      <c r="Q16" s="158"/>
    </row>
    <row r="17" spans="1:17" ht="18" x14ac:dyDescent="0.25">
      <c r="A17" s="157" t="s">
        <v>134</v>
      </c>
      <c r="B17" s="152">
        <v>0</v>
      </c>
      <c r="C17" s="152">
        <v>200</v>
      </c>
      <c r="D17" s="152">
        <v>0</v>
      </c>
      <c r="E17" s="152">
        <v>0</v>
      </c>
      <c r="F17" s="152">
        <v>0</v>
      </c>
      <c r="G17" s="152">
        <v>0</v>
      </c>
      <c r="H17" s="152">
        <v>0</v>
      </c>
      <c r="I17" s="152">
        <v>0</v>
      </c>
      <c r="J17" s="152">
        <v>0</v>
      </c>
      <c r="K17" s="152">
        <v>0</v>
      </c>
      <c r="L17" s="152">
        <v>0</v>
      </c>
      <c r="M17" s="152">
        <v>0</v>
      </c>
      <c r="N17" s="153">
        <f t="shared" si="0"/>
        <v>200</v>
      </c>
      <c r="O17" s="154"/>
      <c r="P17" s="161"/>
      <c r="Q17" s="158"/>
    </row>
    <row r="18" spans="1:17" ht="18" x14ac:dyDescent="0.25">
      <c r="A18" s="157" t="s">
        <v>135</v>
      </c>
      <c r="B18" s="152">
        <v>0</v>
      </c>
      <c r="C18" s="152">
        <v>185</v>
      </c>
      <c r="D18" s="152">
        <v>0</v>
      </c>
      <c r="E18" s="152">
        <v>0</v>
      </c>
      <c r="F18" s="152">
        <v>0</v>
      </c>
      <c r="G18" s="152">
        <v>0</v>
      </c>
      <c r="H18" s="152">
        <v>0</v>
      </c>
      <c r="I18" s="152">
        <v>0</v>
      </c>
      <c r="J18" s="152">
        <v>0</v>
      </c>
      <c r="K18" s="152">
        <v>0</v>
      </c>
      <c r="L18" s="152">
        <v>0</v>
      </c>
      <c r="M18" s="152">
        <v>0</v>
      </c>
      <c r="N18" s="153">
        <f t="shared" si="0"/>
        <v>185</v>
      </c>
      <c r="O18" s="154"/>
      <c r="P18" s="161"/>
      <c r="Q18" s="158"/>
    </row>
    <row r="19" spans="1:17" ht="18" x14ac:dyDescent="0.25">
      <c r="A19" s="157" t="s">
        <v>136</v>
      </c>
      <c r="B19" s="152">
        <v>0</v>
      </c>
      <c r="C19" s="152">
        <v>250</v>
      </c>
      <c r="D19" s="152">
        <v>0</v>
      </c>
      <c r="E19" s="152">
        <v>0</v>
      </c>
      <c r="F19" s="152">
        <v>0</v>
      </c>
      <c r="G19" s="152">
        <v>0</v>
      </c>
      <c r="H19" s="152">
        <v>0</v>
      </c>
      <c r="I19" s="152">
        <v>0</v>
      </c>
      <c r="J19" s="152">
        <v>0</v>
      </c>
      <c r="K19" s="152">
        <v>0</v>
      </c>
      <c r="L19" s="152">
        <v>0</v>
      </c>
      <c r="M19" s="152">
        <v>0</v>
      </c>
      <c r="N19" s="153">
        <f t="shared" si="0"/>
        <v>250</v>
      </c>
      <c r="O19" s="154"/>
      <c r="P19" s="161"/>
      <c r="Q19" s="158"/>
    </row>
    <row r="20" spans="1:17" ht="18" x14ac:dyDescent="0.25">
      <c r="A20" s="157" t="s">
        <v>137</v>
      </c>
      <c r="B20" s="152">
        <v>0</v>
      </c>
      <c r="C20" s="152">
        <v>200</v>
      </c>
      <c r="D20" s="152">
        <v>0</v>
      </c>
      <c r="E20" s="152">
        <v>0</v>
      </c>
      <c r="F20" s="152">
        <v>0</v>
      </c>
      <c r="G20" s="152">
        <v>0</v>
      </c>
      <c r="H20" s="152">
        <v>0</v>
      </c>
      <c r="I20" s="152">
        <v>0</v>
      </c>
      <c r="J20" s="152">
        <v>0</v>
      </c>
      <c r="K20" s="152">
        <v>0</v>
      </c>
      <c r="L20" s="152">
        <v>0</v>
      </c>
      <c r="M20" s="152">
        <v>0</v>
      </c>
      <c r="N20" s="153">
        <f t="shared" si="0"/>
        <v>200</v>
      </c>
      <c r="O20" s="154"/>
      <c r="P20" s="161"/>
      <c r="Q20" s="158"/>
    </row>
    <row r="21" spans="1:17" ht="18" x14ac:dyDescent="0.25">
      <c r="A21" s="157" t="s">
        <v>138</v>
      </c>
      <c r="B21" s="152">
        <v>0</v>
      </c>
      <c r="C21" s="152">
        <v>200</v>
      </c>
      <c r="D21" s="152">
        <v>0</v>
      </c>
      <c r="E21" s="152">
        <v>0</v>
      </c>
      <c r="F21" s="152">
        <v>0</v>
      </c>
      <c r="G21" s="152">
        <v>0</v>
      </c>
      <c r="H21" s="152">
        <v>0</v>
      </c>
      <c r="I21" s="152">
        <v>0</v>
      </c>
      <c r="J21" s="152">
        <v>0</v>
      </c>
      <c r="K21" s="152">
        <v>0</v>
      </c>
      <c r="L21" s="152">
        <v>0</v>
      </c>
      <c r="M21" s="152">
        <v>0</v>
      </c>
      <c r="N21" s="153">
        <f t="shared" si="0"/>
        <v>200</v>
      </c>
      <c r="O21" s="154"/>
      <c r="P21" s="161"/>
      <c r="Q21" s="158"/>
    </row>
    <row r="22" spans="1:17" ht="18" x14ac:dyDescent="0.25">
      <c r="A22" s="157" t="s">
        <v>139</v>
      </c>
      <c r="B22" s="152">
        <v>0</v>
      </c>
      <c r="C22" s="152">
        <v>50</v>
      </c>
      <c r="D22" s="152">
        <v>0</v>
      </c>
      <c r="E22" s="152">
        <v>0</v>
      </c>
      <c r="F22" s="152">
        <v>0</v>
      </c>
      <c r="G22" s="152">
        <v>0</v>
      </c>
      <c r="H22" s="152">
        <v>0</v>
      </c>
      <c r="I22" s="152">
        <v>0</v>
      </c>
      <c r="J22" s="152">
        <v>0</v>
      </c>
      <c r="K22" s="152">
        <v>0</v>
      </c>
      <c r="L22" s="152">
        <v>0</v>
      </c>
      <c r="M22" s="152">
        <v>0</v>
      </c>
      <c r="N22" s="153">
        <f t="shared" si="0"/>
        <v>50</v>
      </c>
      <c r="O22" s="154"/>
      <c r="P22" s="161"/>
      <c r="Q22" s="158"/>
    </row>
    <row r="23" spans="1:17" ht="18" x14ac:dyDescent="0.25">
      <c r="A23" s="157" t="s">
        <v>140</v>
      </c>
      <c r="B23" s="152">
        <v>0</v>
      </c>
      <c r="C23" s="152">
        <v>3115</v>
      </c>
      <c r="D23" s="152">
        <v>0</v>
      </c>
      <c r="E23" s="152">
        <v>0</v>
      </c>
      <c r="F23" s="152">
        <v>0</v>
      </c>
      <c r="G23" s="152">
        <v>0</v>
      </c>
      <c r="H23" s="152">
        <v>0</v>
      </c>
      <c r="I23" s="152">
        <v>0</v>
      </c>
      <c r="J23" s="152">
        <v>0</v>
      </c>
      <c r="K23" s="152">
        <v>0</v>
      </c>
      <c r="L23" s="152">
        <v>0</v>
      </c>
      <c r="M23" s="152">
        <v>0</v>
      </c>
      <c r="N23" s="153">
        <f t="shared" si="0"/>
        <v>3115</v>
      </c>
      <c r="O23" s="154"/>
      <c r="P23" s="161"/>
      <c r="Q23" s="158"/>
    </row>
    <row r="24" spans="1:17" ht="18" x14ac:dyDescent="0.25">
      <c r="A24" s="157" t="s">
        <v>141</v>
      </c>
      <c r="B24" s="152">
        <v>0</v>
      </c>
      <c r="C24" s="152">
        <v>0</v>
      </c>
      <c r="D24" s="152">
        <v>0</v>
      </c>
      <c r="E24" s="152">
        <v>0</v>
      </c>
      <c r="F24" s="152">
        <v>0</v>
      </c>
      <c r="G24" s="152">
        <v>0</v>
      </c>
      <c r="H24" s="152">
        <v>0</v>
      </c>
      <c r="I24" s="152">
        <v>0</v>
      </c>
      <c r="J24" s="152">
        <v>0</v>
      </c>
      <c r="K24" s="152">
        <v>0</v>
      </c>
      <c r="L24" s="152">
        <v>0</v>
      </c>
      <c r="M24" s="152">
        <v>0</v>
      </c>
      <c r="N24" s="153">
        <f t="shared" si="0"/>
        <v>0</v>
      </c>
      <c r="O24" s="154"/>
      <c r="P24" s="161"/>
      <c r="Q24" s="158"/>
    </row>
    <row r="25" spans="1:17" ht="18" x14ac:dyDescent="0.25">
      <c r="A25" s="157" t="s">
        <v>142</v>
      </c>
      <c r="B25" s="152">
        <v>0</v>
      </c>
      <c r="C25" s="152">
        <v>0</v>
      </c>
      <c r="D25" s="152">
        <v>0</v>
      </c>
      <c r="E25" s="152">
        <v>0</v>
      </c>
      <c r="F25" s="152">
        <v>0</v>
      </c>
      <c r="G25" s="152">
        <v>0</v>
      </c>
      <c r="H25" s="152">
        <v>0</v>
      </c>
      <c r="I25" s="152">
        <v>0</v>
      </c>
      <c r="J25" s="152">
        <v>0</v>
      </c>
      <c r="K25" s="152">
        <v>0</v>
      </c>
      <c r="L25" s="152">
        <v>0</v>
      </c>
      <c r="M25" s="152">
        <v>0</v>
      </c>
      <c r="N25" s="153">
        <f t="shared" si="0"/>
        <v>0</v>
      </c>
      <c r="O25" s="154"/>
      <c r="P25" s="161"/>
      <c r="Q25" s="158"/>
    </row>
    <row r="26" spans="1:17" ht="18" x14ac:dyDescent="0.25">
      <c r="A26" s="157" t="s">
        <v>143</v>
      </c>
      <c r="B26" s="152">
        <v>0</v>
      </c>
      <c r="C26" s="152">
        <v>5350</v>
      </c>
      <c r="D26" s="152">
        <v>0</v>
      </c>
      <c r="E26" s="152">
        <v>0</v>
      </c>
      <c r="F26" s="152">
        <v>0</v>
      </c>
      <c r="G26" s="152">
        <v>0</v>
      </c>
      <c r="H26" s="152">
        <v>0</v>
      </c>
      <c r="I26" s="152">
        <v>0</v>
      </c>
      <c r="J26" s="152">
        <v>0</v>
      </c>
      <c r="K26" s="152">
        <v>0</v>
      </c>
      <c r="L26" s="152">
        <v>0</v>
      </c>
      <c r="M26" s="152">
        <v>0</v>
      </c>
      <c r="N26" s="153">
        <f t="shared" si="0"/>
        <v>5350</v>
      </c>
      <c r="O26" s="154">
        <v>68394</v>
      </c>
      <c r="P26" s="161">
        <f t="shared" si="1"/>
        <v>63044</v>
      </c>
      <c r="Q26" s="156">
        <f t="shared" ref="Q26:Q28" si="3">+N26/O26</f>
        <v>7.8223235956370443E-2</v>
      </c>
    </row>
    <row r="27" spans="1:17" ht="18" x14ac:dyDescent="0.25">
      <c r="A27" s="157" t="s">
        <v>144</v>
      </c>
      <c r="B27" s="152">
        <v>0</v>
      </c>
      <c r="C27" s="152">
        <v>6600</v>
      </c>
      <c r="D27" s="152">
        <v>0</v>
      </c>
      <c r="E27" s="152">
        <v>0</v>
      </c>
      <c r="F27" s="152">
        <v>0</v>
      </c>
      <c r="G27" s="152">
        <v>0</v>
      </c>
      <c r="H27" s="152">
        <v>0</v>
      </c>
      <c r="I27" s="152">
        <v>0</v>
      </c>
      <c r="J27" s="152">
        <v>0</v>
      </c>
      <c r="K27" s="152">
        <v>0</v>
      </c>
      <c r="L27" s="152">
        <v>0</v>
      </c>
      <c r="M27" s="152">
        <v>0</v>
      </c>
      <c r="N27" s="153">
        <f t="shared" si="0"/>
        <v>6600</v>
      </c>
      <c r="O27" s="154">
        <v>104546</v>
      </c>
      <c r="P27" s="161">
        <f t="shared" si="1"/>
        <v>97946</v>
      </c>
      <c r="Q27" s="156">
        <f t="shared" si="3"/>
        <v>6.313010540814569E-2</v>
      </c>
    </row>
    <row r="28" spans="1:17" ht="18" x14ac:dyDescent="0.25">
      <c r="A28" s="159" t="s">
        <v>145</v>
      </c>
      <c r="B28" s="160">
        <f>SUM(B8:B25)</f>
        <v>0</v>
      </c>
      <c r="C28" s="160">
        <f>SUM(C8:C25)</f>
        <v>5800</v>
      </c>
      <c r="D28" s="160">
        <f t="shared" ref="D28:M28" si="4">SUM(D8:D27)</f>
        <v>0</v>
      </c>
      <c r="E28" s="160">
        <f t="shared" si="4"/>
        <v>0</v>
      </c>
      <c r="F28" s="160">
        <f t="shared" si="4"/>
        <v>0</v>
      </c>
      <c r="G28" s="160">
        <f t="shared" si="4"/>
        <v>0</v>
      </c>
      <c r="H28" s="160">
        <f t="shared" si="4"/>
        <v>0</v>
      </c>
      <c r="I28" s="160">
        <f t="shared" si="4"/>
        <v>0</v>
      </c>
      <c r="J28" s="160">
        <f t="shared" si="4"/>
        <v>0</v>
      </c>
      <c r="K28" s="160">
        <f t="shared" si="4"/>
        <v>0</v>
      </c>
      <c r="L28" s="160">
        <f t="shared" si="4"/>
        <v>0</v>
      </c>
      <c r="M28" s="160">
        <f t="shared" si="4"/>
        <v>0</v>
      </c>
      <c r="N28" s="161">
        <f t="shared" si="0"/>
        <v>5800</v>
      </c>
      <c r="O28" s="162">
        <v>73520</v>
      </c>
      <c r="P28" s="161">
        <f>+O28-N28</f>
        <v>67720</v>
      </c>
      <c r="Q28" s="156">
        <f t="shared" si="3"/>
        <v>7.8890097932535361E-2</v>
      </c>
    </row>
    <row r="29" spans="1:17" ht="18" x14ac:dyDescent="0.25">
      <c r="A29" s="163" t="s">
        <v>73</v>
      </c>
      <c r="B29" s="152" t="s">
        <v>73</v>
      </c>
      <c r="C29" s="152"/>
      <c r="D29" s="152"/>
      <c r="E29" s="152"/>
      <c r="F29" s="152"/>
      <c r="G29" s="152"/>
      <c r="H29" s="152"/>
      <c r="I29" s="152"/>
      <c r="J29" s="152"/>
      <c r="K29" s="152"/>
      <c r="L29" s="152"/>
      <c r="M29" s="152"/>
      <c r="N29" s="137"/>
      <c r="O29" s="149"/>
      <c r="P29" s="149"/>
      <c r="Q29" s="158"/>
    </row>
    <row r="30" spans="1:17" ht="18" x14ac:dyDescent="0.25">
      <c r="A30" s="164" t="s">
        <v>146</v>
      </c>
      <c r="B30" s="165">
        <f>+B28+B7+B6+B5+B27+B26</f>
        <v>0</v>
      </c>
      <c r="C30" s="165">
        <f>+C28+C7+C6+C5+C27+C26</f>
        <v>89050</v>
      </c>
      <c r="D30" s="165">
        <f t="shared" ref="D30:M30" si="5">+D28+D7+D6+D5+D27+D26</f>
        <v>0</v>
      </c>
      <c r="E30" s="165">
        <f t="shared" si="5"/>
        <v>0</v>
      </c>
      <c r="F30" s="165">
        <f t="shared" si="5"/>
        <v>0</v>
      </c>
      <c r="G30" s="165">
        <f t="shared" si="5"/>
        <v>0</v>
      </c>
      <c r="H30" s="165">
        <f t="shared" si="5"/>
        <v>0</v>
      </c>
      <c r="I30" s="165">
        <f t="shared" si="5"/>
        <v>0</v>
      </c>
      <c r="J30" s="165">
        <f t="shared" si="5"/>
        <v>0</v>
      </c>
      <c r="K30" s="165">
        <f t="shared" si="5"/>
        <v>0</v>
      </c>
      <c r="L30" s="165">
        <f t="shared" si="5"/>
        <v>0</v>
      </c>
      <c r="M30" s="165">
        <f t="shared" si="5"/>
        <v>0</v>
      </c>
      <c r="N30" s="160">
        <f>+N28+N7+N6+N5+N27+N26</f>
        <v>89050</v>
      </c>
      <c r="O30" s="166">
        <f>+O28+O27+O26+O7+O6+O5</f>
        <v>1150000</v>
      </c>
      <c r="P30" s="153">
        <f>+O30-N30</f>
        <v>1060950</v>
      </c>
      <c r="Q30" s="156">
        <f>+N30/O30</f>
        <v>7.7434782608695657E-2</v>
      </c>
    </row>
    <row r="31" spans="1:17" x14ac:dyDescent="0.25">
      <c r="N31" s="167"/>
    </row>
    <row r="32" spans="1:17" x14ac:dyDescent="0.25">
      <c r="O32" s="167" t="s">
        <v>73</v>
      </c>
    </row>
    <row r="33" spans="3:3" x14ac:dyDescent="0.25">
      <c r="C33" s="167"/>
    </row>
  </sheetData>
  <pageMargins left="0.7" right="0.7" top="0.75" bottom="0.75" header="0.3" footer="0.3"/>
  <pageSetup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2"/>
  <sheetViews>
    <sheetView view="pageLayout" topLeftCell="A30" zoomScale="90" zoomScaleNormal="70" zoomScalePageLayoutView="90" workbookViewId="0">
      <selection activeCell="O49" sqref="O49"/>
    </sheetView>
  </sheetViews>
  <sheetFormatPr defaultColWidth="9.140625" defaultRowHeight="12.75" x14ac:dyDescent="0.2"/>
  <cols>
    <col min="1" max="1" width="6.85546875" style="1" customWidth="1"/>
    <col min="2" max="2" width="18.28515625" style="1" customWidth="1"/>
    <col min="3" max="3" width="3" style="1" customWidth="1"/>
    <col min="4" max="4" width="15.140625" style="1" customWidth="1"/>
    <col min="5" max="5" width="11.7109375" style="1" customWidth="1"/>
    <col min="6" max="6" width="12.7109375" style="1" customWidth="1"/>
    <col min="7" max="7" width="13.140625" style="1" customWidth="1"/>
    <col min="8" max="8" width="15.85546875" style="1" customWidth="1"/>
    <col min="9" max="9" width="15.140625" style="1" customWidth="1"/>
    <col min="10" max="10" width="14.7109375" style="1" customWidth="1"/>
    <col min="11" max="11" width="12.5703125" style="1" customWidth="1"/>
    <col min="12" max="12" width="13.140625" style="1" customWidth="1"/>
    <col min="13" max="13" width="16" style="1" customWidth="1"/>
    <col min="14" max="14" width="14.42578125" style="1" customWidth="1"/>
    <col min="15" max="15" width="15" style="1" customWidth="1"/>
    <col min="16" max="16" width="15.28515625" style="1" customWidth="1"/>
    <col min="17" max="16384" width="9.140625" style="1"/>
  </cols>
  <sheetData>
    <row r="1" spans="1:16" ht="18" customHeight="1" x14ac:dyDescent="0.25">
      <c r="A1" s="37"/>
      <c r="E1" s="181"/>
      <c r="F1" s="181"/>
      <c r="G1" s="181"/>
      <c r="H1" s="181"/>
      <c r="I1" s="181"/>
      <c r="J1" s="181"/>
      <c r="K1" s="181"/>
      <c r="L1" s="181"/>
    </row>
    <row r="2" spans="1:16" ht="24" customHeight="1" x14ac:dyDescent="0.3">
      <c r="A2" s="37"/>
      <c r="E2" s="13"/>
      <c r="F2" s="13"/>
      <c r="G2" s="194"/>
      <c r="H2" s="195"/>
      <c r="I2" s="195"/>
      <c r="J2" s="195"/>
      <c r="K2" s="195"/>
      <c r="L2" s="195"/>
    </row>
    <row r="3" spans="1:16" ht="19.899999999999999" customHeight="1" thickBot="1" x14ac:dyDescent="0.4">
      <c r="A3" s="174" t="s">
        <v>79</v>
      </c>
      <c r="B3" s="175"/>
      <c r="C3" s="217"/>
      <c r="D3" s="218"/>
      <c r="E3" s="218"/>
      <c r="F3" s="218"/>
      <c r="G3" s="4"/>
      <c r="I3" s="182"/>
      <c r="J3" s="198"/>
      <c r="K3" s="196"/>
      <c r="L3" s="197"/>
      <c r="M3" s="182" t="s">
        <v>29</v>
      </c>
      <c r="N3" s="215"/>
      <c r="O3" s="183">
        <v>45139</v>
      </c>
      <c r="P3" s="216"/>
    </row>
    <row r="4" spans="1:16" ht="19.899999999999999" customHeight="1" thickBot="1" x14ac:dyDescent="0.35">
      <c r="A4" s="174" t="s">
        <v>28</v>
      </c>
      <c r="B4" s="175"/>
      <c r="C4" s="213" t="s">
        <v>80</v>
      </c>
      <c r="D4" s="214"/>
      <c r="E4" s="214"/>
      <c r="F4" s="214"/>
      <c r="G4" s="4"/>
      <c r="H4" s="202" t="s">
        <v>74</v>
      </c>
      <c r="I4" s="203"/>
      <c r="J4" s="203"/>
      <c r="K4" s="2"/>
      <c r="L4" s="2"/>
    </row>
    <row r="5" spans="1:16" ht="19.899999999999999" customHeight="1" thickBot="1" x14ac:dyDescent="0.35">
      <c r="A5" s="4" t="s">
        <v>27</v>
      </c>
      <c r="B5" s="70"/>
      <c r="C5" s="213" t="s">
        <v>81</v>
      </c>
      <c r="D5" s="214"/>
      <c r="E5" s="214"/>
      <c r="F5" s="214"/>
      <c r="G5" s="4"/>
      <c r="H5" s="204"/>
      <c r="I5" s="204"/>
      <c r="J5" s="204"/>
      <c r="K5" s="2"/>
      <c r="L5" s="59"/>
      <c r="M5" s="69" t="s">
        <v>26</v>
      </c>
      <c r="N5" s="69"/>
      <c r="O5" s="68"/>
      <c r="P5" s="78">
        <v>0</v>
      </c>
    </row>
    <row r="6" spans="1:16" ht="19.899999999999999" customHeight="1" thickBot="1" x14ac:dyDescent="0.35">
      <c r="A6" s="4"/>
      <c r="B6" s="70"/>
      <c r="C6" s="213" t="s">
        <v>82</v>
      </c>
      <c r="D6" s="214"/>
      <c r="E6" s="214"/>
      <c r="F6" s="214"/>
      <c r="G6" s="4"/>
      <c r="I6" s="2"/>
      <c r="J6" s="2"/>
      <c r="K6" s="2"/>
      <c r="L6" s="59"/>
      <c r="M6" s="69" t="s">
        <v>25</v>
      </c>
      <c r="N6" s="69"/>
      <c r="O6" s="68"/>
      <c r="P6" s="78">
        <v>0</v>
      </c>
    </row>
    <row r="7" spans="1:16" ht="19.899999999999999" customHeight="1" thickBot="1" x14ac:dyDescent="0.35">
      <c r="A7" s="176" t="s">
        <v>24</v>
      </c>
      <c r="B7" s="175"/>
      <c r="C7" s="213" t="s">
        <v>83</v>
      </c>
      <c r="D7" s="214"/>
      <c r="E7" s="214"/>
      <c r="F7" s="214"/>
      <c r="G7" s="4"/>
      <c r="I7" s="2"/>
      <c r="J7" s="2"/>
      <c r="K7" s="2"/>
      <c r="L7" s="59"/>
      <c r="M7" s="69" t="s">
        <v>23</v>
      </c>
      <c r="N7" s="69"/>
      <c r="O7" s="68"/>
      <c r="P7" s="78">
        <v>0</v>
      </c>
    </row>
    <row r="8" spans="1:16" ht="19.899999999999999" customHeight="1" thickBot="1" x14ac:dyDescent="0.25">
      <c r="A8" s="4"/>
      <c r="B8" s="4"/>
      <c r="C8" s="4"/>
      <c r="D8" s="4"/>
      <c r="E8" s="4"/>
      <c r="F8" s="4"/>
      <c r="G8" s="5"/>
      <c r="H8" s="2"/>
    </row>
    <row r="9" spans="1:16" ht="15" customHeight="1" thickBot="1" x14ac:dyDescent="0.3">
      <c r="A9" s="74" t="s">
        <v>22</v>
      </c>
      <c r="B9" s="74"/>
      <c r="C9" s="75" t="s">
        <v>73</v>
      </c>
      <c r="D9" s="4"/>
      <c r="E9" s="4"/>
      <c r="F9" s="4"/>
      <c r="G9" s="5"/>
      <c r="H9" s="2"/>
    </row>
    <row r="10" spans="1:16" ht="9.6" customHeight="1" thickBot="1" x14ac:dyDescent="0.3">
      <c r="A10" s="74"/>
      <c r="B10" s="74"/>
      <c r="C10" s="76"/>
      <c r="D10" s="4"/>
      <c r="E10" s="4"/>
      <c r="F10" s="4"/>
      <c r="G10" s="5"/>
      <c r="H10" s="2"/>
    </row>
    <row r="11" spans="1:16" ht="15" customHeight="1" thickBot="1" x14ac:dyDescent="0.3">
      <c r="A11" s="74" t="s">
        <v>21</v>
      </c>
      <c r="B11" s="74"/>
      <c r="C11" s="75" t="s">
        <v>73</v>
      </c>
      <c r="D11" s="4"/>
      <c r="E11" s="4"/>
      <c r="F11" s="4"/>
      <c r="G11" s="5"/>
      <c r="H11" s="2"/>
    </row>
    <row r="12" spans="1:16" ht="19.899999999999999" customHeight="1" x14ac:dyDescent="0.2">
      <c r="A12" s="3"/>
    </row>
    <row r="13" spans="1:16" ht="19.899999999999999" customHeight="1" thickBot="1" x14ac:dyDescent="0.3">
      <c r="B13" s="11"/>
      <c r="I13" s="2"/>
      <c r="J13" s="2"/>
      <c r="K13" s="2"/>
      <c r="M13" s="2"/>
      <c r="O13" s="58">
        <v>2</v>
      </c>
      <c r="P13" s="55">
        <f>+O13/12</f>
        <v>0.16666666666666666</v>
      </c>
    </row>
    <row r="14" spans="1:16" ht="19.899999999999999" customHeight="1" x14ac:dyDescent="0.25">
      <c r="A14" s="79"/>
      <c r="B14" s="80"/>
      <c r="C14" s="81"/>
      <c r="D14" s="81"/>
      <c r="E14" s="82" t="s">
        <v>36</v>
      </c>
      <c r="F14" s="82" t="s">
        <v>37</v>
      </c>
      <c r="G14" s="82" t="s">
        <v>38</v>
      </c>
      <c r="H14" s="82" t="s">
        <v>39</v>
      </c>
      <c r="I14" s="82" t="s">
        <v>40</v>
      </c>
      <c r="J14" s="82" t="s">
        <v>41</v>
      </c>
      <c r="K14" s="82" t="s">
        <v>42</v>
      </c>
      <c r="L14" s="82" t="s">
        <v>43</v>
      </c>
      <c r="M14" s="82" t="s">
        <v>47</v>
      </c>
      <c r="N14" s="82" t="s">
        <v>44</v>
      </c>
      <c r="O14" s="82" t="s">
        <v>45</v>
      </c>
      <c r="P14" s="83" t="s">
        <v>46</v>
      </c>
    </row>
    <row r="15" spans="1:16" ht="18.75" customHeight="1" thickBot="1" x14ac:dyDescent="0.25">
      <c r="A15" s="84"/>
      <c r="B15" s="35"/>
      <c r="C15" s="35"/>
      <c r="D15" s="35"/>
      <c r="E15" s="61"/>
      <c r="F15" s="192" t="s">
        <v>20</v>
      </c>
      <c r="G15" s="192"/>
      <c r="H15" s="192"/>
      <c r="I15" s="192"/>
      <c r="J15" s="193"/>
      <c r="K15" s="199" t="s">
        <v>19</v>
      </c>
      <c r="L15" s="192"/>
      <c r="M15" s="192"/>
      <c r="N15" s="192"/>
      <c r="O15" s="192"/>
      <c r="P15" s="193"/>
    </row>
    <row r="16" spans="1:16" ht="12.75" customHeight="1" x14ac:dyDescent="0.2">
      <c r="A16" s="85" t="s">
        <v>18</v>
      </c>
      <c r="B16" s="33"/>
      <c r="C16" s="32"/>
      <c r="D16" s="32"/>
      <c r="E16" s="208" t="s">
        <v>30</v>
      </c>
      <c r="F16" s="206"/>
      <c r="G16" s="184" t="s">
        <v>33</v>
      </c>
      <c r="H16" s="184" t="s">
        <v>34</v>
      </c>
      <c r="I16" s="184" t="s">
        <v>35</v>
      </c>
      <c r="J16" s="190" t="s">
        <v>50</v>
      </c>
      <c r="K16" s="200"/>
      <c r="L16" s="184" t="s">
        <v>33</v>
      </c>
      <c r="M16" s="184" t="s">
        <v>34</v>
      </c>
      <c r="N16" s="184" t="s">
        <v>35</v>
      </c>
      <c r="O16" s="188" t="s">
        <v>51</v>
      </c>
      <c r="P16" s="210" t="s">
        <v>49</v>
      </c>
    </row>
    <row r="17" spans="1:16" ht="27.6" customHeight="1" x14ac:dyDescent="0.2">
      <c r="A17" s="86"/>
      <c r="B17" s="30"/>
      <c r="C17" s="29"/>
      <c r="D17" s="29"/>
      <c r="E17" s="209"/>
      <c r="F17" s="207"/>
      <c r="G17" s="185"/>
      <c r="H17" s="185"/>
      <c r="I17" s="185"/>
      <c r="J17" s="191"/>
      <c r="K17" s="201"/>
      <c r="L17" s="185"/>
      <c r="M17" s="185"/>
      <c r="N17" s="185"/>
      <c r="O17" s="189"/>
      <c r="P17" s="211"/>
    </row>
    <row r="18" spans="1:16" ht="16.899999999999999" customHeight="1" x14ac:dyDescent="0.2">
      <c r="A18" s="87"/>
      <c r="B18" s="27" t="s">
        <v>17</v>
      </c>
      <c r="C18" s="26"/>
      <c r="D18" s="26"/>
      <c r="E18" s="67" t="s">
        <v>31</v>
      </c>
      <c r="F18" s="23" t="s">
        <v>16</v>
      </c>
      <c r="G18" s="22" t="s">
        <v>15</v>
      </c>
      <c r="H18" s="22" t="s">
        <v>15</v>
      </c>
      <c r="I18" s="25" t="s">
        <v>15</v>
      </c>
      <c r="J18" s="24" t="s">
        <v>10</v>
      </c>
      <c r="K18" s="23" t="s">
        <v>16</v>
      </c>
      <c r="L18" s="22" t="s">
        <v>15</v>
      </c>
      <c r="M18" s="22" t="s">
        <v>15</v>
      </c>
      <c r="N18" s="22" t="s">
        <v>15</v>
      </c>
      <c r="O18" s="25" t="s">
        <v>10</v>
      </c>
      <c r="P18" s="88"/>
    </row>
    <row r="19" spans="1:16" s="13" customFormat="1" ht="19.899999999999999" customHeight="1" x14ac:dyDescent="0.25">
      <c r="A19" s="89">
        <v>5180</v>
      </c>
      <c r="B19" s="20" t="s">
        <v>14</v>
      </c>
      <c r="C19" s="14"/>
      <c r="D19" s="14"/>
      <c r="E19" s="51">
        <v>518790.08</v>
      </c>
      <c r="F19" s="38">
        <v>700</v>
      </c>
      <c r="G19" s="39">
        <v>5000</v>
      </c>
      <c r="H19" s="39">
        <v>25000</v>
      </c>
      <c r="I19" s="40">
        <v>10000</v>
      </c>
      <c r="J19" s="41">
        <f>SUM(F19:I19)</f>
        <v>40700</v>
      </c>
      <c r="K19" s="38">
        <v>700</v>
      </c>
      <c r="L19" s="38">
        <v>5000</v>
      </c>
      <c r="M19" s="38">
        <v>25000</v>
      </c>
      <c r="N19" s="38">
        <v>10000</v>
      </c>
      <c r="O19" s="42">
        <f>SUM(K19:N19)</f>
        <v>40700</v>
      </c>
      <c r="P19" s="90">
        <f>O19/E19</f>
        <v>7.8451769933611679E-2</v>
      </c>
    </row>
    <row r="20" spans="1:16" s="13" customFormat="1" ht="19.899999999999999" customHeight="1" x14ac:dyDescent="0.25">
      <c r="A20" s="89">
        <v>5280</v>
      </c>
      <c r="B20" s="20" t="s">
        <v>13</v>
      </c>
      <c r="C20" s="14"/>
      <c r="D20" s="14"/>
      <c r="E20" s="51">
        <v>56101.84</v>
      </c>
      <c r="F20" s="38">
        <v>700</v>
      </c>
      <c r="G20" s="39">
        <v>1000</v>
      </c>
      <c r="H20" s="39">
        <v>1500</v>
      </c>
      <c r="I20" s="40">
        <v>1000</v>
      </c>
      <c r="J20" s="41">
        <f>SUM(F20:I20)</f>
        <v>4200</v>
      </c>
      <c r="K20" s="38">
        <v>700</v>
      </c>
      <c r="L20" s="38">
        <v>1000</v>
      </c>
      <c r="M20" s="38">
        <v>1500</v>
      </c>
      <c r="N20" s="38">
        <v>1000</v>
      </c>
      <c r="O20" s="42">
        <f>SUM(K20:N20)</f>
        <v>4200</v>
      </c>
      <c r="P20" s="90">
        <f t="shared" ref="P20:P27" si="0">O20/E20</f>
        <v>7.4863854732750298E-2</v>
      </c>
    </row>
    <row r="21" spans="1:16" s="13" customFormat="1" ht="19.899999999999999" customHeight="1" x14ac:dyDescent="0.25">
      <c r="A21" s="91">
        <v>5380</v>
      </c>
      <c r="B21" s="20" t="s">
        <v>12</v>
      </c>
      <c r="C21" s="14"/>
      <c r="D21" s="14"/>
      <c r="E21" s="51">
        <v>57586.13</v>
      </c>
      <c r="F21" s="43">
        <v>700</v>
      </c>
      <c r="G21" s="39">
        <v>1000</v>
      </c>
      <c r="H21" s="44">
        <v>2000</v>
      </c>
      <c r="I21" s="45">
        <v>1000</v>
      </c>
      <c r="J21" s="46">
        <f>SUM(F21:I21)</f>
        <v>4700</v>
      </c>
      <c r="K21" s="38">
        <v>700</v>
      </c>
      <c r="L21" s="38">
        <v>1000</v>
      </c>
      <c r="M21" s="38">
        <v>2000</v>
      </c>
      <c r="N21" s="38">
        <v>1000</v>
      </c>
      <c r="O21" s="42">
        <f>SUM(K21:N21)</f>
        <v>4700</v>
      </c>
      <c r="P21" s="90">
        <f t="shared" si="0"/>
        <v>8.1616875452474411E-2</v>
      </c>
    </row>
    <row r="22" spans="1:16" s="13" customFormat="1" ht="19.899999999999999" customHeight="1" x14ac:dyDescent="0.25">
      <c r="A22" s="91">
        <v>7911</v>
      </c>
      <c r="B22" s="53" t="s">
        <v>32</v>
      </c>
      <c r="C22" s="54"/>
      <c r="D22" s="54"/>
      <c r="E22" s="51">
        <v>51463.93</v>
      </c>
      <c r="F22" s="43">
        <v>700</v>
      </c>
      <c r="G22" s="44">
        <v>1000</v>
      </c>
      <c r="H22" s="44">
        <v>1400</v>
      </c>
      <c r="I22" s="45">
        <v>1000</v>
      </c>
      <c r="J22" s="46">
        <f>SUM(F22:I22)</f>
        <v>4100</v>
      </c>
      <c r="K22" s="38">
        <v>700</v>
      </c>
      <c r="L22" s="38">
        <v>1000</v>
      </c>
      <c r="M22" s="38">
        <v>1400</v>
      </c>
      <c r="N22" s="38">
        <v>1000</v>
      </c>
      <c r="O22" s="42">
        <f>SUM(K22:N22)</f>
        <v>4100</v>
      </c>
      <c r="P22" s="90">
        <f t="shared" si="0"/>
        <v>7.9667448638298707E-2</v>
      </c>
    </row>
    <row r="23" spans="1:16" s="13" customFormat="1" ht="19.899999999999999" customHeight="1" x14ac:dyDescent="0.25">
      <c r="A23" s="91">
        <v>7180</v>
      </c>
      <c r="B23" s="20" t="s">
        <v>11</v>
      </c>
      <c r="C23" s="54"/>
      <c r="D23" s="54"/>
      <c r="E23" s="51">
        <v>0.1</v>
      </c>
      <c r="F23" s="43">
        <v>0</v>
      </c>
      <c r="G23" s="44">
        <v>0</v>
      </c>
      <c r="H23" s="44">
        <v>0</v>
      </c>
      <c r="I23" s="45">
        <v>0</v>
      </c>
      <c r="J23" s="46">
        <f t="shared" ref="J23:J25" si="1">SUM(F23:I23)</f>
        <v>0</v>
      </c>
      <c r="K23" s="38"/>
      <c r="L23" s="38"/>
      <c r="M23" s="38"/>
      <c r="N23" s="38"/>
      <c r="O23" s="42">
        <f>SUM(K23:N23)</f>
        <v>0</v>
      </c>
      <c r="P23" s="90">
        <f t="shared" si="0"/>
        <v>0</v>
      </c>
    </row>
    <row r="24" spans="1:16" s="13" customFormat="1" ht="19.899999999999999" customHeight="1" x14ac:dyDescent="0.25">
      <c r="A24" s="91">
        <v>7812</v>
      </c>
      <c r="B24" s="20" t="s">
        <v>72</v>
      </c>
      <c r="C24" s="14"/>
      <c r="D24" s="14"/>
      <c r="E24" s="51">
        <v>47876.1</v>
      </c>
      <c r="F24" s="43">
        <v>700</v>
      </c>
      <c r="G24" s="44">
        <v>1000</v>
      </c>
      <c r="H24" s="44">
        <v>1500</v>
      </c>
      <c r="I24" s="45">
        <v>500</v>
      </c>
      <c r="J24" s="46">
        <f t="shared" si="1"/>
        <v>3700</v>
      </c>
      <c r="K24" s="43">
        <v>700</v>
      </c>
      <c r="L24" s="44">
        <v>1000</v>
      </c>
      <c r="M24" s="44">
        <v>1500</v>
      </c>
      <c r="N24" s="44">
        <v>500</v>
      </c>
      <c r="O24" s="42">
        <f t="shared" ref="O24:O25" si="2">SUM(K24:N24)</f>
        <v>3700</v>
      </c>
      <c r="P24" s="90">
        <f t="shared" si="0"/>
        <v>7.7282819611455403E-2</v>
      </c>
    </row>
    <row r="25" spans="1:16" s="13" customFormat="1" ht="21" customHeight="1" x14ac:dyDescent="0.25">
      <c r="A25" s="91">
        <v>7813</v>
      </c>
      <c r="B25" s="20" t="s">
        <v>71</v>
      </c>
      <c r="C25" s="14"/>
      <c r="D25" s="14"/>
      <c r="E25" s="51">
        <v>73181.919999999998</v>
      </c>
      <c r="F25" s="43">
        <v>700</v>
      </c>
      <c r="G25" s="44">
        <v>1000</v>
      </c>
      <c r="H25" s="44">
        <v>2000</v>
      </c>
      <c r="I25" s="45">
        <v>1000</v>
      </c>
      <c r="J25" s="46">
        <f t="shared" si="1"/>
        <v>4700</v>
      </c>
      <c r="K25" s="47">
        <v>700</v>
      </c>
      <c r="L25" s="48">
        <v>1000</v>
      </c>
      <c r="M25" s="48">
        <v>2000</v>
      </c>
      <c r="N25" s="48">
        <v>1000</v>
      </c>
      <c r="O25" s="42">
        <f t="shared" si="2"/>
        <v>4700</v>
      </c>
      <c r="P25" s="90">
        <f t="shared" si="0"/>
        <v>6.4223513130019005E-2</v>
      </c>
    </row>
    <row r="26" spans="1:16" s="13" customFormat="1" ht="21" customHeight="1" x14ac:dyDescent="0.25">
      <c r="A26" s="92"/>
      <c r="B26" s="20"/>
      <c r="C26" s="19"/>
      <c r="D26" s="17"/>
      <c r="E26" s="51"/>
      <c r="F26" s="43"/>
      <c r="G26" s="44"/>
      <c r="H26" s="44"/>
      <c r="I26" s="45"/>
      <c r="J26" s="46"/>
      <c r="K26" s="47"/>
      <c r="L26" s="48"/>
      <c r="M26" s="48"/>
      <c r="N26" s="48"/>
      <c r="O26" s="42"/>
      <c r="P26" s="90"/>
    </row>
    <row r="27" spans="1:16" s="13" customFormat="1" ht="19.899999999999999" customHeight="1" thickBot="1" x14ac:dyDescent="0.3">
      <c r="A27" s="93"/>
      <c r="B27" s="94" t="s">
        <v>10</v>
      </c>
      <c r="C27" s="95"/>
      <c r="D27" s="95"/>
      <c r="E27" s="96">
        <f>SUM(E19:E26)</f>
        <v>805000.10000000009</v>
      </c>
      <c r="F27" s="97">
        <f t="shared" ref="F27:N27" si="3">SUM(F19:F26)</f>
        <v>4200</v>
      </c>
      <c r="G27" s="98">
        <f t="shared" si="3"/>
        <v>10000</v>
      </c>
      <c r="H27" s="98">
        <f t="shared" si="3"/>
        <v>33400</v>
      </c>
      <c r="I27" s="98">
        <f t="shared" si="3"/>
        <v>14500</v>
      </c>
      <c r="J27" s="99">
        <f t="shared" si="3"/>
        <v>62100</v>
      </c>
      <c r="K27" s="97">
        <f t="shared" si="3"/>
        <v>4200</v>
      </c>
      <c r="L27" s="97">
        <f t="shared" si="3"/>
        <v>10000</v>
      </c>
      <c r="M27" s="97">
        <f t="shared" si="3"/>
        <v>33400</v>
      </c>
      <c r="N27" s="97">
        <f t="shared" si="3"/>
        <v>14500</v>
      </c>
      <c r="O27" s="100">
        <f>SUM(K27:N27)</f>
        <v>62100</v>
      </c>
      <c r="P27" s="101">
        <f t="shared" si="0"/>
        <v>7.7142847559894701E-2</v>
      </c>
    </row>
    <row r="28" spans="1:16" ht="20.45" customHeight="1" thickBot="1" x14ac:dyDescent="0.3">
      <c r="A28" s="3"/>
      <c r="E28" s="56"/>
      <c r="F28" s="55">
        <f>+F27/J27</f>
        <v>6.7632850241545889E-2</v>
      </c>
      <c r="J28" s="2"/>
      <c r="K28" s="55">
        <f>+K27/O27</f>
        <v>6.7632850241545889E-2</v>
      </c>
      <c r="L28" s="2"/>
    </row>
    <row r="29" spans="1:16" s="4" customFormat="1" ht="21" customHeight="1" thickBot="1" x14ac:dyDescent="0.25">
      <c r="A29" s="6" t="s">
        <v>9</v>
      </c>
      <c r="F29" s="131">
        <v>500</v>
      </c>
      <c r="G29" s="132">
        <v>600</v>
      </c>
      <c r="H29" s="132">
        <v>700</v>
      </c>
      <c r="I29" s="132">
        <v>800</v>
      </c>
      <c r="J29" s="133">
        <f>SUM(F29:I29)</f>
        <v>2600</v>
      </c>
      <c r="K29" s="65"/>
      <c r="L29" s="65"/>
      <c r="M29" s="65"/>
    </row>
    <row r="30" spans="1:16" ht="21" customHeight="1" thickBot="1" x14ac:dyDescent="0.25">
      <c r="A30" s="4" t="s">
        <v>8</v>
      </c>
      <c r="F30" s="102"/>
      <c r="G30" s="64"/>
      <c r="H30" s="64"/>
      <c r="I30" s="64"/>
      <c r="J30" s="135">
        <v>100</v>
      </c>
      <c r="K30" s="66"/>
      <c r="L30" s="66"/>
      <c r="M30" s="66"/>
    </row>
    <row r="31" spans="1:16" ht="21" customHeight="1" thickBot="1" x14ac:dyDescent="0.25">
      <c r="A31" s="4" t="s">
        <v>78</v>
      </c>
      <c r="B31" s="4"/>
      <c r="C31" s="4"/>
      <c r="D31" s="4"/>
      <c r="F31" s="103"/>
      <c r="G31" s="104"/>
      <c r="H31" s="104"/>
      <c r="I31" s="104"/>
      <c r="J31" s="135">
        <v>200</v>
      </c>
      <c r="K31" s="66"/>
      <c r="L31" s="66"/>
      <c r="M31" s="66"/>
    </row>
    <row r="32" spans="1:16" x14ac:dyDescent="0.2">
      <c r="A32" s="11"/>
      <c r="I32" s="3"/>
    </row>
    <row r="33" spans="1:15" ht="21" customHeight="1" x14ac:dyDescent="0.2">
      <c r="A33" s="3"/>
      <c r="B33" s="4" t="s">
        <v>7</v>
      </c>
      <c r="J33" s="2"/>
      <c r="L33" s="2"/>
    </row>
    <row r="34" spans="1:15" x14ac:dyDescent="0.2">
      <c r="A34" s="3"/>
      <c r="J34" s="2"/>
      <c r="L34" s="2"/>
    </row>
    <row r="35" spans="1:15" s="4" customFormat="1" ht="28.15" customHeight="1" thickBot="1" x14ac:dyDescent="0.25">
      <c r="A35" s="6"/>
      <c r="B35" s="105" t="s">
        <v>100</v>
      </c>
      <c r="C35" s="105"/>
      <c r="D35" s="106"/>
      <c r="E35" s="212" t="s">
        <v>101</v>
      </c>
      <c r="F35" s="212"/>
      <c r="G35" s="212"/>
      <c r="H35" s="107">
        <v>44413</v>
      </c>
      <c r="J35" s="5"/>
      <c r="K35" s="105" t="s">
        <v>102</v>
      </c>
      <c r="L35" s="105"/>
      <c r="M35" s="108"/>
      <c r="N35" s="105" t="s">
        <v>99</v>
      </c>
      <c r="O35" s="108">
        <v>44413</v>
      </c>
    </row>
    <row r="36" spans="1:15" s="4" customFormat="1" ht="18" customHeight="1" x14ac:dyDescent="0.25">
      <c r="A36" s="6"/>
      <c r="B36" s="13" t="s">
        <v>6</v>
      </c>
      <c r="C36" s="13"/>
      <c r="D36" s="13"/>
      <c r="E36" s="13"/>
      <c r="F36" s="13"/>
      <c r="G36" s="13" t="s">
        <v>5</v>
      </c>
      <c r="H36" s="13" t="s">
        <v>3</v>
      </c>
      <c r="I36" s="13"/>
      <c r="J36" s="71"/>
      <c r="K36" s="13" t="s">
        <v>4</v>
      </c>
      <c r="L36" s="13"/>
      <c r="M36" s="13"/>
      <c r="N36" s="13" t="s">
        <v>5</v>
      </c>
      <c r="O36" s="13" t="s">
        <v>70</v>
      </c>
    </row>
    <row r="37" spans="1:15" s="4" customFormat="1" ht="18" customHeight="1" x14ac:dyDescent="0.25">
      <c r="A37" s="6"/>
      <c r="B37" s="13"/>
      <c r="C37" s="13"/>
      <c r="D37" s="13" t="s">
        <v>73</v>
      </c>
      <c r="E37" s="13"/>
      <c r="F37" s="13"/>
      <c r="G37" s="13"/>
      <c r="H37" s="13"/>
      <c r="I37" s="13"/>
      <c r="J37" s="71"/>
      <c r="K37" s="13"/>
      <c r="L37" s="13"/>
      <c r="M37" s="13"/>
      <c r="N37" s="13"/>
      <c r="O37" s="13"/>
    </row>
    <row r="38" spans="1:15" s="4" customFormat="1" ht="17.649999999999999" customHeight="1" x14ac:dyDescent="0.2">
      <c r="A38" s="6"/>
      <c r="J38" s="5"/>
      <c r="L38" s="5"/>
    </row>
    <row r="39" spans="1:15" s="4" customFormat="1" ht="18" customHeight="1" x14ac:dyDescent="0.3">
      <c r="A39" s="6"/>
      <c r="D39" s="77" t="s">
        <v>2</v>
      </c>
      <c r="E39" s="72" t="s">
        <v>1</v>
      </c>
      <c r="F39" s="72"/>
      <c r="G39" s="72"/>
      <c r="H39" s="72"/>
      <c r="I39" s="72"/>
      <c r="J39" s="73"/>
      <c r="K39" s="72"/>
      <c r="L39" s="73"/>
      <c r="M39" s="72"/>
      <c r="N39" s="72"/>
    </row>
    <row r="40" spans="1:15" s="4" customFormat="1" ht="18" customHeight="1" x14ac:dyDescent="0.3">
      <c r="A40" s="6"/>
      <c r="D40" s="72"/>
      <c r="E40" s="72" t="s">
        <v>48</v>
      </c>
      <c r="F40" s="72"/>
      <c r="G40" s="72"/>
      <c r="H40" s="72"/>
      <c r="I40" s="72"/>
      <c r="J40" s="73"/>
      <c r="K40" s="72"/>
      <c r="L40" s="73"/>
      <c r="M40" s="72"/>
      <c r="N40" s="72"/>
    </row>
    <row r="41" spans="1:15" s="4" customFormat="1" ht="18" customHeight="1" x14ac:dyDescent="0.3">
      <c r="A41" s="6"/>
      <c r="D41" s="72"/>
      <c r="E41" s="72" t="s">
        <v>0</v>
      </c>
      <c r="F41" s="72"/>
      <c r="G41" s="72"/>
      <c r="H41" s="72"/>
      <c r="I41" s="72"/>
      <c r="J41" s="73"/>
      <c r="K41" s="72"/>
      <c r="L41" s="73"/>
      <c r="M41" s="72"/>
      <c r="N41" s="72"/>
    </row>
    <row r="42" spans="1:15" x14ac:dyDescent="0.2">
      <c r="A42" s="3"/>
      <c r="J42" s="2"/>
    </row>
  </sheetData>
  <sheetProtection formatCells="0" formatColumns="0" formatRows="0"/>
  <mergeCells count="30">
    <mergeCell ref="E1:L1"/>
    <mergeCell ref="G2:L2"/>
    <mergeCell ref="A3:B3"/>
    <mergeCell ref="C3:F3"/>
    <mergeCell ref="I3:J3"/>
    <mergeCell ref="K3:L3"/>
    <mergeCell ref="M3:N3"/>
    <mergeCell ref="O3:P3"/>
    <mergeCell ref="A4:B4"/>
    <mergeCell ref="C4:F4"/>
    <mergeCell ref="H4:J5"/>
    <mergeCell ref="C5:F5"/>
    <mergeCell ref="C6:F6"/>
    <mergeCell ref="A7:B7"/>
    <mergeCell ref="C7:F7"/>
    <mergeCell ref="F15:J15"/>
    <mergeCell ref="K15:P15"/>
    <mergeCell ref="P16:P17"/>
    <mergeCell ref="E35:G35"/>
    <mergeCell ref="J16:J17"/>
    <mergeCell ref="K16:K17"/>
    <mergeCell ref="L16:L17"/>
    <mergeCell ref="M16:M17"/>
    <mergeCell ref="N16:N17"/>
    <mergeCell ref="O16:O17"/>
    <mergeCell ref="E16:E17"/>
    <mergeCell ref="F16:F17"/>
    <mergeCell ref="G16:G17"/>
    <mergeCell ref="H16:H17"/>
    <mergeCell ref="I16:I17"/>
  </mergeCells>
  <pageMargins left="0.02" right="0" top="0.3" bottom="0.5" header="0.25" footer="0"/>
  <pageSetup scale="63" orientation="landscape" r:id="rId1"/>
  <headerFooter alignWithMargins="0">
    <oddHeader xml:space="preserve">&amp;C&amp;"Arial,Bold"&amp;16Fresno Regional Workforce Development Board
Adult/Dislocated Worker Monthly Financial Report&amp;R
</oddHeader>
    <oddFooter>&amp;L&amp;8Fresno Regional Workforce Development Board       &amp;10                             &amp;R&amp;8Form# FIS-003, revised 072623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2"/>
  <sheetViews>
    <sheetView view="pageLayout" topLeftCell="B32" zoomScaleNormal="70" workbookViewId="0">
      <selection activeCell="M48" sqref="M48"/>
    </sheetView>
  </sheetViews>
  <sheetFormatPr defaultColWidth="9.140625" defaultRowHeight="12.75" x14ac:dyDescent="0.2"/>
  <cols>
    <col min="1" max="1" width="6.85546875" style="1" customWidth="1"/>
    <col min="2" max="2" width="18.28515625" style="1" customWidth="1"/>
    <col min="3" max="3" width="3" style="1" customWidth="1"/>
    <col min="4" max="4" width="15.140625" style="1" customWidth="1"/>
    <col min="5" max="5" width="11.7109375" style="1" customWidth="1"/>
    <col min="6" max="6" width="12.7109375" style="1" customWidth="1"/>
    <col min="7" max="7" width="13.140625" style="1" customWidth="1"/>
    <col min="8" max="8" width="15.85546875" style="1" customWidth="1"/>
    <col min="9" max="9" width="15.140625" style="1" customWidth="1"/>
    <col min="10" max="10" width="14.7109375" style="1" customWidth="1"/>
    <col min="11" max="11" width="12.5703125" style="1" customWidth="1"/>
    <col min="12" max="12" width="13.140625" style="1" customWidth="1"/>
    <col min="13" max="13" width="16" style="1" customWidth="1"/>
    <col min="14" max="14" width="14.42578125" style="1" customWidth="1"/>
    <col min="15" max="15" width="15" style="1" customWidth="1"/>
    <col min="16" max="16" width="15.28515625" style="1" customWidth="1"/>
    <col min="17" max="16384" width="9.140625" style="1"/>
  </cols>
  <sheetData>
    <row r="1" spans="1:16" ht="18" customHeight="1" x14ac:dyDescent="0.25">
      <c r="A1" s="37"/>
      <c r="E1" s="181"/>
      <c r="F1" s="181"/>
      <c r="G1" s="181"/>
      <c r="H1" s="181"/>
      <c r="I1" s="181"/>
      <c r="J1" s="181"/>
      <c r="K1" s="181"/>
      <c r="L1" s="181"/>
    </row>
    <row r="2" spans="1:16" ht="24" customHeight="1" x14ac:dyDescent="0.3">
      <c r="A2" s="37"/>
      <c r="E2" s="13"/>
      <c r="F2" s="13"/>
      <c r="G2" s="194"/>
      <c r="H2" s="195"/>
      <c r="I2" s="195"/>
      <c r="J2" s="195"/>
      <c r="K2" s="195"/>
      <c r="L2" s="195"/>
    </row>
    <row r="3" spans="1:16" ht="19.899999999999999" customHeight="1" x14ac:dyDescent="0.35">
      <c r="A3" s="174" t="s">
        <v>79</v>
      </c>
      <c r="B3" s="175"/>
      <c r="C3" s="177">
        <f>+URBAN!C3</f>
        <v>0</v>
      </c>
      <c r="D3" s="178"/>
      <c r="E3" s="178"/>
      <c r="F3" s="178"/>
      <c r="G3" s="4"/>
      <c r="I3" s="182"/>
      <c r="J3" s="198"/>
      <c r="K3" s="196"/>
      <c r="L3" s="197"/>
      <c r="M3" s="182" t="s">
        <v>29</v>
      </c>
      <c r="N3" s="215"/>
      <c r="O3" s="183">
        <v>45139</v>
      </c>
      <c r="P3" s="216"/>
    </row>
    <row r="4" spans="1:16" ht="19.899999999999999" customHeight="1" x14ac:dyDescent="0.3">
      <c r="A4" s="174" t="s">
        <v>28</v>
      </c>
      <c r="B4" s="175"/>
      <c r="C4" s="179" t="str">
        <f>+URBAN!C4</f>
        <v>FRWDB</v>
      </c>
      <c r="D4" s="180"/>
      <c r="E4" s="180"/>
      <c r="F4" s="180"/>
      <c r="G4" s="4"/>
      <c r="H4" s="202" t="s">
        <v>75</v>
      </c>
      <c r="I4" s="203"/>
      <c r="J4" s="203"/>
      <c r="K4" s="2"/>
      <c r="L4" s="2"/>
    </row>
    <row r="5" spans="1:16" ht="19.899999999999999" customHeight="1" x14ac:dyDescent="0.3">
      <c r="A5" s="4" t="s">
        <v>27</v>
      </c>
      <c r="B5" s="70"/>
      <c r="C5" s="179" t="str">
        <f>+URBAN!C5</f>
        <v>2125 Kern Street, Ste 208</v>
      </c>
      <c r="D5" s="180"/>
      <c r="E5" s="180"/>
      <c r="F5" s="180"/>
      <c r="G5" s="4"/>
      <c r="H5" s="204"/>
      <c r="I5" s="204"/>
      <c r="J5" s="204"/>
      <c r="K5" s="2"/>
      <c r="L5" s="59"/>
      <c r="M5" s="69" t="s">
        <v>26</v>
      </c>
      <c r="N5" s="69"/>
      <c r="O5" s="68"/>
      <c r="P5" s="78">
        <v>0</v>
      </c>
    </row>
    <row r="6" spans="1:16" ht="19.899999999999999" customHeight="1" x14ac:dyDescent="0.3">
      <c r="A6" s="4"/>
      <c r="B6" s="70"/>
      <c r="C6" s="179" t="str">
        <f>+URBAN!C6</f>
        <v>Fresno, Ca  93721</v>
      </c>
      <c r="D6" s="180"/>
      <c r="E6" s="180"/>
      <c r="F6" s="180"/>
      <c r="G6" s="4"/>
      <c r="I6" s="2"/>
      <c r="J6" s="2"/>
      <c r="K6" s="2"/>
      <c r="L6" s="59"/>
      <c r="M6" s="69" t="s">
        <v>25</v>
      </c>
      <c r="N6" s="69"/>
      <c r="O6" s="68"/>
      <c r="P6" s="78">
        <v>0</v>
      </c>
    </row>
    <row r="7" spans="1:16" ht="19.899999999999999" customHeight="1" x14ac:dyDescent="0.3">
      <c r="A7" s="176" t="s">
        <v>24</v>
      </c>
      <c r="B7" s="175"/>
      <c r="C7" s="179" t="str">
        <f>+URBAN!C7</f>
        <v>559-490-7100</v>
      </c>
      <c r="D7" s="180"/>
      <c r="E7" s="180"/>
      <c r="F7" s="180"/>
      <c r="G7" s="4"/>
      <c r="I7" s="2"/>
      <c r="J7" s="2"/>
      <c r="K7" s="2"/>
      <c r="L7" s="59"/>
      <c r="M7" s="69" t="s">
        <v>23</v>
      </c>
      <c r="N7" s="69"/>
      <c r="O7" s="68"/>
      <c r="P7" s="78">
        <v>0</v>
      </c>
    </row>
    <row r="8" spans="1:16" ht="19.899999999999999" customHeight="1" thickBot="1" x14ac:dyDescent="0.25">
      <c r="A8" s="4"/>
      <c r="B8" s="4"/>
      <c r="C8" s="4"/>
      <c r="D8" s="4"/>
      <c r="E8" s="4"/>
      <c r="F8" s="4"/>
      <c r="G8" s="5"/>
      <c r="H8" s="2"/>
    </row>
    <row r="9" spans="1:16" ht="15" customHeight="1" thickBot="1" x14ac:dyDescent="0.3">
      <c r="A9" s="74" t="s">
        <v>22</v>
      </c>
      <c r="B9" s="74"/>
      <c r="C9" s="75" t="s">
        <v>73</v>
      </c>
      <c r="D9" s="4"/>
      <c r="E9" s="4"/>
      <c r="F9" s="4"/>
      <c r="G9" s="5"/>
      <c r="H9" s="2"/>
    </row>
    <row r="10" spans="1:16" ht="9.6" customHeight="1" thickBot="1" x14ac:dyDescent="0.3">
      <c r="A10" s="74"/>
      <c r="B10" s="74"/>
      <c r="C10" s="76"/>
      <c r="D10" s="4"/>
      <c r="E10" s="4"/>
      <c r="F10" s="4"/>
      <c r="G10" s="5"/>
      <c r="H10" s="2"/>
    </row>
    <row r="11" spans="1:16" ht="15" customHeight="1" thickBot="1" x14ac:dyDescent="0.3">
      <c r="A11" s="74" t="s">
        <v>21</v>
      </c>
      <c r="B11" s="74"/>
      <c r="C11" s="75" t="s">
        <v>73</v>
      </c>
      <c r="D11" s="4"/>
      <c r="E11" s="4"/>
      <c r="F11" s="4"/>
      <c r="G11" s="5"/>
      <c r="H11" s="2"/>
    </row>
    <row r="12" spans="1:16" ht="19.899999999999999" customHeight="1" x14ac:dyDescent="0.2">
      <c r="A12" s="3"/>
    </row>
    <row r="13" spans="1:16" ht="19.899999999999999" customHeight="1" x14ac:dyDescent="0.25">
      <c r="B13" s="11"/>
      <c r="I13" s="2"/>
      <c r="J13" s="2"/>
      <c r="K13" s="2"/>
      <c r="M13" s="2"/>
      <c r="O13" s="58">
        <v>2</v>
      </c>
      <c r="P13" s="55">
        <f>+O13/12</f>
        <v>0.16666666666666666</v>
      </c>
    </row>
    <row r="14" spans="1:16" ht="19.899999999999999" customHeight="1" x14ac:dyDescent="0.25">
      <c r="B14" s="11"/>
      <c r="E14" s="62" t="s">
        <v>36</v>
      </c>
      <c r="F14" s="62" t="s">
        <v>37</v>
      </c>
      <c r="G14" s="62" t="s">
        <v>38</v>
      </c>
      <c r="H14" s="62" t="s">
        <v>39</v>
      </c>
      <c r="I14" s="62" t="s">
        <v>40</v>
      </c>
      <c r="J14" s="62" t="s">
        <v>41</v>
      </c>
      <c r="K14" s="62" t="s">
        <v>42</v>
      </c>
      <c r="L14" s="62" t="s">
        <v>43</v>
      </c>
      <c r="M14" s="62" t="s">
        <v>47</v>
      </c>
      <c r="N14" s="62" t="s">
        <v>44</v>
      </c>
      <c r="O14" s="62" t="s">
        <v>45</v>
      </c>
      <c r="P14" s="63" t="s">
        <v>46</v>
      </c>
    </row>
    <row r="15" spans="1:16" ht="18.75" customHeight="1" thickBot="1" x14ac:dyDescent="0.25">
      <c r="A15" s="36"/>
      <c r="B15" s="35"/>
      <c r="C15" s="35"/>
      <c r="D15" s="35"/>
      <c r="E15" s="61"/>
      <c r="F15" s="192" t="s">
        <v>20</v>
      </c>
      <c r="G15" s="192"/>
      <c r="H15" s="192"/>
      <c r="I15" s="192"/>
      <c r="J15" s="193"/>
      <c r="K15" s="199" t="s">
        <v>19</v>
      </c>
      <c r="L15" s="192"/>
      <c r="M15" s="192"/>
      <c r="N15" s="192"/>
      <c r="O15" s="192"/>
      <c r="P15" s="193"/>
    </row>
    <row r="16" spans="1:16" ht="12.75" customHeight="1" x14ac:dyDescent="0.2">
      <c r="A16" s="34" t="s">
        <v>18</v>
      </c>
      <c r="B16" s="33"/>
      <c r="C16" s="32"/>
      <c r="D16" s="32"/>
      <c r="E16" s="208" t="s">
        <v>30</v>
      </c>
      <c r="F16" s="206"/>
      <c r="G16" s="184" t="s">
        <v>33</v>
      </c>
      <c r="H16" s="184" t="s">
        <v>34</v>
      </c>
      <c r="I16" s="184" t="s">
        <v>35</v>
      </c>
      <c r="J16" s="190" t="s">
        <v>50</v>
      </c>
      <c r="K16" s="200"/>
      <c r="L16" s="184" t="s">
        <v>33</v>
      </c>
      <c r="M16" s="184" t="s">
        <v>34</v>
      </c>
      <c r="N16" s="184" t="s">
        <v>35</v>
      </c>
      <c r="O16" s="188" t="s">
        <v>51</v>
      </c>
      <c r="P16" s="186" t="s">
        <v>49</v>
      </c>
    </row>
    <row r="17" spans="1:16" ht="27.6" customHeight="1" x14ac:dyDescent="0.2">
      <c r="A17" s="31"/>
      <c r="B17" s="30"/>
      <c r="C17" s="29"/>
      <c r="D17" s="29"/>
      <c r="E17" s="209"/>
      <c r="F17" s="207"/>
      <c r="G17" s="185"/>
      <c r="H17" s="185"/>
      <c r="I17" s="185"/>
      <c r="J17" s="191"/>
      <c r="K17" s="201"/>
      <c r="L17" s="185"/>
      <c r="M17" s="185"/>
      <c r="N17" s="185"/>
      <c r="O17" s="189"/>
      <c r="P17" s="187"/>
    </row>
    <row r="18" spans="1:16" ht="16.899999999999999" customHeight="1" x14ac:dyDescent="0.2">
      <c r="A18" s="28"/>
      <c r="B18" s="27" t="s">
        <v>17</v>
      </c>
      <c r="C18" s="26"/>
      <c r="D18" s="26"/>
      <c r="E18" s="67" t="s">
        <v>31</v>
      </c>
      <c r="F18" s="23" t="s">
        <v>16</v>
      </c>
      <c r="G18" s="22" t="s">
        <v>15</v>
      </c>
      <c r="H18" s="22" t="s">
        <v>15</v>
      </c>
      <c r="I18" s="25" t="s">
        <v>15</v>
      </c>
      <c r="J18" s="24" t="s">
        <v>10</v>
      </c>
      <c r="K18" s="23" t="s">
        <v>16</v>
      </c>
      <c r="L18" s="22" t="s">
        <v>15</v>
      </c>
      <c r="M18" s="22" t="s">
        <v>15</v>
      </c>
      <c r="N18" s="22" t="s">
        <v>15</v>
      </c>
      <c r="O18" s="25" t="s">
        <v>10</v>
      </c>
      <c r="P18" s="52"/>
    </row>
    <row r="19" spans="1:16" s="13" customFormat="1" ht="19.899999999999999" customHeight="1" x14ac:dyDescent="0.25">
      <c r="A19" s="21">
        <v>5180</v>
      </c>
      <c r="B19" s="20" t="s">
        <v>14</v>
      </c>
      <c r="C19" s="14"/>
      <c r="D19" s="14"/>
      <c r="E19" s="51">
        <v>148225.74</v>
      </c>
      <c r="F19" s="38">
        <v>150</v>
      </c>
      <c r="G19" s="39">
        <v>1500</v>
      </c>
      <c r="H19" s="39">
        <v>8750</v>
      </c>
      <c r="I19" s="40">
        <v>1500</v>
      </c>
      <c r="J19" s="41">
        <f>SUM(F19:I19)</f>
        <v>11900</v>
      </c>
      <c r="K19" s="38">
        <v>150</v>
      </c>
      <c r="L19" s="38">
        <v>1500</v>
      </c>
      <c r="M19" s="38">
        <v>8750</v>
      </c>
      <c r="N19" s="38">
        <v>1500</v>
      </c>
      <c r="O19" s="42">
        <f>SUM(K19:N19)</f>
        <v>11900</v>
      </c>
      <c r="P19" s="57">
        <f>O19/E19</f>
        <v>8.0282952205197294E-2</v>
      </c>
    </row>
    <row r="20" spans="1:16" s="13" customFormat="1" ht="19.899999999999999" customHeight="1" x14ac:dyDescent="0.25">
      <c r="A20" s="21">
        <v>5280</v>
      </c>
      <c r="B20" s="20" t="s">
        <v>13</v>
      </c>
      <c r="C20" s="14"/>
      <c r="D20" s="14"/>
      <c r="E20" s="51">
        <v>16029.1</v>
      </c>
      <c r="F20" s="38">
        <v>150</v>
      </c>
      <c r="G20" s="39">
        <v>300</v>
      </c>
      <c r="H20" s="39">
        <v>500</v>
      </c>
      <c r="I20" s="40">
        <v>300</v>
      </c>
      <c r="J20" s="41">
        <f>SUM(F20:I20)</f>
        <v>1250</v>
      </c>
      <c r="K20" s="38">
        <v>150</v>
      </c>
      <c r="L20" s="38">
        <v>300</v>
      </c>
      <c r="M20" s="38">
        <v>500</v>
      </c>
      <c r="N20" s="38">
        <v>300</v>
      </c>
      <c r="O20" s="42">
        <f>SUM(K20:N20)</f>
        <v>1250</v>
      </c>
      <c r="P20" s="57">
        <f t="shared" ref="P20:P27" si="0">O20/E20</f>
        <v>7.7983168112994494E-2</v>
      </c>
    </row>
    <row r="21" spans="1:16" s="13" customFormat="1" ht="19.899999999999999" customHeight="1" x14ac:dyDescent="0.25">
      <c r="A21" s="16">
        <v>5380</v>
      </c>
      <c r="B21" s="20" t="s">
        <v>12</v>
      </c>
      <c r="C21" s="14"/>
      <c r="D21" s="14"/>
      <c r="E21" s="51">
        <v>16453.18</v>
      </c>
      <c r="F21" s="43">
        <v>150</v>
      </c>
      <c r="G21" s="44">
        <v>300</v>
      </c>
      <c r="H21" s="44">
        <v>500</v>
      </c>
      <c r="I21" s="45">
        <v>300</v>
      </c>
      <c r="J21" s="46">
        <f>SUM(F21:I21)</f>
        <v>1250</v>
      </c>
      <c r="K21" s="38">
        <v>150</v>
      </c>
      <c r="L21" s="38">
        <v>300</v>
      </c>
      <c r="M21" s="38">
        <v>500</v>
      </c>
      <c r="N21" s="38">
        <v>300</v>
      </c>
      <c r="O21" s="42">
        <f>SUM(K21:N21)</f>
        <v>1250</v>
      </c>
      <c r="P21" s="57">
        <f t="shared" si="0"/>
        <v>7.5973155341399048E-2</v>
      </c>
    </row>
    <row r="22" spans="1:16" s="13" customFormat="1" ht="19.899999999999999" customHeight="1" x14ac:dyDescent="0.25">
      <c r="A22" s="16">
        <v>7911</v>
      </c>
      <c r="B22" s="53" t="s">
        <v>32</v>
      </c>
      <c r="C22" s="54"/>
      <c r="D22" s="54"/>
      <c r="E22" s="51">
        <v>14703.98</v>
      </c>
      <c r="F22" s="43">
        <v>150</v>
      </c>
      <c r="G22" s="44">
        <v>300</v>
      </c>
      <c r="H22" s="44">
        <v>400</v>
      </c>
      <c r="I22" s="45">
        <v>300</v>
      </c>
      <c r="J22" s="46">
        <f>SUM(F22:I22)</f>
        <v>1150</v>
      </c>
      <c r="K22" s="38">
        <v>150</v>
      </c>
      <c r="L22" s="38">
        <v>300</v>
      </c>
      <c r="M22" s="38">
        <v>400</v>
      </c>
      <c r="N22" s="38">
        <v>300</v>
      </c>
      <c r="O22" s="42">
        <f>SUM(K22:N22)</f>
        <v>1150</v>
      </c>
      <c r="P22" s="57">
        <f t="shared" si="0"/>
        <v>7.8210117260768861E-2</v>
      </c>
    </row>
    <row r="23" spans="1:16" s="13" customFormat="1" ht="19.899999999999999" customHeight="1" x14ac:dyDescent="0.25">
      <c r="A23" s="16">
        <v>7180</v>
      </c>
      <c r="B23" s="20" t="s">
        <v>11</v>
      </c>
      <c r="C23" s="54"/>
      <c r="D23" s="54"/>
      <c r="E23" s="51">
        <v>0.1</v>
      </c>
      <c r="F23" s="43">
        <v>0</v>
      </c>
      <c r="G23" s="44">
        <v>0</v>
      </c>
      <c r="H23" s="44">
        <v>0</v>
      </c>
      <c r="I23" s="45">
        <v>0</v>
      </c>
      <c r="J23" s="46">
        <f t="shared" ref="J23:J25" si="1">SUM(F23:I23)</f>
        <v>0</v>
      </c>
      <c r="K23" s="38"/>
      <c r="L23" s="38"/>
      <c r="M23" s="38"/>
      <c r="N23" s="38"/>
      <c r="O23" s="42">
        <f>SUM(K23:N23)</f>
        <v>0</v>
      </c>
      <c r="P23" s="57">
        <f t="shared" si="0"/>
        <v>0</v>
      </c>
    </row>
    <row r="24" spans="1:16" s="13" customFormat="1" ht="19.899999999999999" customHeight="1" x14ac:dyDescent="0.25">
      <c r="A24" s="16">
        <v>7812</v>
      </c>
      <c r="B24" s="20" t="s">
        <v>72</v>
      </c>
      <c r="C24" s="14"/>
      <c r="D24" s="14"/>
      <c r="E24" s="51">
        <v>13678.89</v>
      </c>
      <c r="F24" s="43">
        <v>150</v>
      </c>
      <c r="G24" s="44">
        <v>250</v>
      </c>
      <c r="H24" s="44">
        <v>400</v>
      </c>
      <c r="I24" s="45">
        <v>300</v>
      </c>
      <c r="J24" s="46">
        <f t="shared" si="1"/>
        <v>1100</v>
      </c>
      <c r="K24" s="43">
        <v>150</v>
      </c>
      <c r="L24" s="44">
        <v>250</v>
      </c>
      <c r="M24" s="44">
        <v>400</v>
      </c>
      <c r="N24" s="44">
        <v>300</v>
      </c>
      <c r="O24" s="42">
        <f t="shared" ref="O24:O25" si="2">SUM(K24:N24)</f>
        <v>1100</v>
      </c>
      <c r="P24" s="57">
        <f t="shared" si="0"/>
        <v>8.0415881698003275E-2</v>
      </c>
    </row>
    <row r="25" spans="1:16" s="13" customFormat="1" ht="21" customHeight="1" x14ac:dyDescent="0.25">
      <c r="A25" s="16">
        <v>7813</v>
      </c>
      <c r="B25" s="20" t="s">
        <v>71</v>
      </c>
      <c r="C25" s="14"/>
      <c r="D25" s="14"/>
      <c r="E25" s="51">
        <v>20909.12</v>
      </c>
      <c r="F25" s="43">
        <v>150</v>
      </c>
      <c r="G25" s="44">
        <v>300</v>
      </c>
      <c r="H25" s="44">
        <v>500</v>
      </c>
      <c r="I25" s="45">
        <v>300</v>
      </c>
      <c r="J25" s="46">
        <f t="shared" si="1"/>
        <v>1250</v>
      </c>
      <c r="K25" s="47">
        <v>150</v>
      </c>
      <c r="L25" s="48">
        <v>300</v>
      </c>
      <c r="M25" s="48">
        <v>500</v>
      </c>
      <c r="N25" s="48">
        <v>300</v>
      </c>
      <c r="O25" s="42">
        <f t="shared" si="2"/>
        <v>1250</v>
      </c>
      <c r="P25" s="57">
        <f t="shared" si="0"/>
        <v>5.9782525519964498E-2</v>
      </c>
    </row>
    <row r="26" spans="1:16" s="13" customFormat="1" ht="21" customHeight="1" x14ac:dyDescent="0.25">
      <c r="A26" s="18"/>
      <c r="B26" s="20"/>
      <c r="C26" s="19"/>
      <c r="D26" s="17"/>
      <c r="E26" s="51"/>
      <c r="F26" s="43"/>
      <c r="G26" s="44"/>
      <c r="H26" s="44"/>
      <c r="I26" s="45"/>
      <c r="J26" s="46"/>
      <c r="K26" s="47"/>
      <c r="L26" s="48"/>
      <c r="M26" s="48"/>
      <c r="N26" s="48"/>
      <c r="O26" s="42"/>
      <c r="P26" s="57"/>
    </row>
    <row r="27" spans="1:16" s="13" customFormat="1" ht="19.899999999999999" customHeight="1" x14ac:dyDescent="0.25">
      <c r="A27" s="16"/>
      <c r="B27" s="15" t="s">
        <v>10</v>
      </c>
      <c r="C27" s="14"/>
      <c r="D27" s="14"/>
      <c r="E27" s="51">
        <f>SUM(E19:E26)</f>
        <v>230000.11</v>
      </c>
      <c r="F27" s="47">
        <f t="shared" ref="F27:N27" si="3">SUM(F19:F26)</f>
        <v>900</v>
      </c>
      <c r="G27" s="48">
        <f t="shared" si="3"/>
        <v>2950</v>
      </c>
      <c r="H27" s="48">
        <f t="shared" si="3"/>
        <v>11050</v>
      </c>
      <c r="I27" s="48">
        <f t="shared" si="3"/>
        <v>3000</v>
      </c>
      <c r="J27" s="46">
        <f t="shared" si="3"/>
        <v>17900</v>
      </c>
      <c r="K27" s="47">
        <f t="shared" si="3"/>
        <v>900</v>
      </c>
      <c r="L27" s="47">
        <f t="shared" si="3"/>
        <v>2950</v>
      </c>
      <c r="M27" s="47">
        <f t="shared" si="3"/>
        <v>11050</v>
      </c>
      <c r="N27" s="47">
        <f t="shared" si="3"/>
        <v>3000</v>
      </c>
      <c r="O27" s="49">
        <f>SUM(K27:N27)</f>
        <v>17900</v>
      </c>
      <c r="P27" s="57">
        <f t="shared" si="0"/>
        <v>7.7826049735367525E-2</v>
      </c>
    </row>
    <row r="28" spans="1:16" ht="20.45" customHeight="1" thickBot="1" x14ac:dyDescent="0.3">
      <c r="A28" s="3"/>
      <c r="E28" s="56"/>
      <c r="F28" s="55">
        <f>+F27/J27</f>
        <v>5.027932960893855E-2</v>
      </c>
      <c r="J28" s="2"/>
      <c r="K28" s="55">
        <f>+K27/O27</f>
        <v>5.027932960893855E-2</v>
      </c>
      <c r="L28" s="2"/>
    </row>
    <row r="29" spans="1:16" s="4" customFormat="1" ht="21" customHeight="1" thickBot="1" x14ac:dyDescent="0.25">
      <c r="A29" s="6" t="s">
        <v>9</v>
      </c>
      <c r="F29" s="131">
        <v>500</v>
      </c>
      <c r="G29" s="132">
        <v>600</v>
      </c>
      <c r="H29" s="132">
        <v>700</v>
      </c>
      <c r="I29" s="132">
        <v>800</v>
      </c>
      <c r="J29" s="133">
        <f>SUM(F29:I29)</f>
        <v>2600</v>
      </c>
      <c r="K29" s="65"/>
      <c r="L29" s="65"/>
      <c r="M29" s="65"/>
    </row>
    <row r="30" spans="1:16" ht="21" customHeight="1" thickBot="1" x14ac:dyDescent="0.25">
      <c r="A30" s="4" t="s">
        <v>8</v>
      </c>
      <c r="F30" s="12"/>
      <c r="G30" s="12"/>
      <c r="H30" s="12"/>
      <c r="I30" s="64"/>
      <c r="J30" s="135">
        <v>100</v>
      </c>
      <c r="K30" s="66"/>
      <c r="L30" s="66"/>
      <c r="M30" s="66"/>
    </row>
    <row r="31" spans="1:16" ht="21" customHeight="1" thickBot="1" x14ac:dyDescent="0.25">
      <c r="A31" s="4" t="s">
        <v>78</v>
      </c>
      <c r="B31" s="4"/>
      <c r="C31" s="4"/>
      <c r="D31" s="4"/>
      <c r="F31" s="12"/>
      <c r="G31" s="12"/>
      <c r="H31" s="12"/>
      <c r="I31" s="64"/>
      <c r="J31" s="135">
        <v>200</v>
      </c>
      <c r="K31" s="66"/>
      <c r="L31" s="66"/>
      <c r="M31" s="66"/>
    </row>
    <row r="32" spans="1:16" x14ac:dyDescent="0.2">
      <c r="A32" s="11"/>
      <c r="I32" s="3"/>
    </row>
    <row r="33" spans="1:15" ht="21" customHeight="1" x14ac:dyDescent="0.2">
      <c r="A33" s="3"/>
      <c r="B33" s="4" t="s">
        <v>7</v>
      </c>
      <c r="J33" s="2"/>
      <c r="L33" s="2"/>
    </row>
    <row r="34" spans="1:15" x14ac:dyDescent="0.2">
      <c r="A34" s="3"/>
      <c r="J34" s="2"/>
      <c r="L34" s="2"/>
    </row>
    <row r="35" spans="1:15" s="4" customFormat="1" ht="28.15" customHeight="1" x14ac:dyDescent="0.2">
      <c r="A35" s="6"/>
      <c r="B35" s="8" t="str">
        <f>+URBAN!B35</f>
        <v>Jane Doe</v>
      </c>
      <c r="C35" s="8"/>
      <c r="D35" s="10"/>
      <c r="E35" s="205" t="str">
        <f>+URBAN!E35</f>
        <v>Program Manager</v>
      </c>
      <c r="F35" s="205"/>
      <c r="G35" s="205"/>
      <c r="H35" s="9"/>
      <c r="J35" s="5"/>
      <c r="K35" s="8" t="str">
        <f>+URBAN!K35</f>
        <v>Nancy Drew</v>
      </c>
      <c r="L35" s="8"/>
      <c r="M35" s="7"/>
      <c r="N35" s="8" t="str">
        <f>+URBAN!N35</f>
        <v>Accountant</v>
      </c>
      <c r="O35" s="7">
        <f>+URBAN!O35</f>
        <v>44413</v>
      </c>
    </row>
    <row r="36" spans="1:15" s="4" customFormat="1" ht="18" customHeight="1" x14ac:dyDescent="0.25">
      <c r="A36" s="6"/>
      <c r="B36" s="13" t="s">
        <v>6</v>
      </c>
      <c r="C36" s="13"/>
      <c r="D36" s="13"/>
      <c r="E36" s="13"/>
      <c r="F36" s="13"/>
      <c r="G36" s="13" t="s">
        <v>5</v>
      </c>
      <c r="H36" s="13" t="s">
        <v>3</v>
      </c>
      <c r="I36" s="13"/>
      <c r="J36" s="71"/>
      <c r="K36" s="13" t="s">
        <v>4</v>
      </c>
      <c r="L36" s="13"/>
      <c r="M36" s="13"/>
      <c r="N36" s="13" t="s">
        <v>5</v>
      </c>
      <c r="O36" s="13" t="s">
        <v>70</v>
      </c>
    </row>
    <row r="37" spans="1:15" s="4" customFormat="1" ht="18" customHeight="1" x14ac:dyDescent="0.25">
      <c r="A37" s="6"/>
      <c r="B37" s="13"/>
      <c r="C37" s="13"/>
      <c r="D37" s="13" t="s">
        <v>73</v>
      </c>
      <c r="E37" s="13"/>
      <c r="F37" s="13"/>
      <c r="G37" s="13"/>
      <c r="H37" s="13"/>
      <c r="I37" s="13"/>
      <c r="J37" s="71"/>
      <c r="K37" s="13"/>
      <c r="L37" s="13"/>
      <c r="M37" s="13"/>
      <c r="N37" s="13"/>
      <c r="O37" s="13"/>
    </row>
    <row r="38" spans="1:15" s="4" customFormat="1" ht="17.649999999999999" customHeight="1" x14ac:dyDescent="0.2">
      <c r="A38" s="6"/>
      <c r="J38" s="5"/>
      <c r="L38" s="5"/>
    </row>
    <row r="39" spans="1:15" s="4" customFormat="1" ht="18" customHeight="1" x14ac:dyDescent="0.3">
      <c r="A39" s="6"/>
      <c r="D39" s="77" t="s">
        <v>2</v>
      </c>
      <c r="E39" s="72" t="s">
        <v>1</v>
      </c>
      <c r="F39" s="72"/>
      <c r="G39" s="72"/>
      <c r="H39" s="72"/>
      <c r="I39" s="72"/>
      <c r="J39" s="73"/>
      <c r="K39" s="72"/>
      <c r="L39" s="73"/>
      <c r="M39" s="72"/>
      <c r="N39" s="72"/>
    </row>
    <row r="40" spans="1:15" s="4" customFormat="1" ht="18" customHeight="1" x14ac:dyDescent="0.3">
      <c r="A40" s="6"/>
      <c r="D40" s="72"/>
      <c r="E40" s="72" t="s">
        <v>48</v>
      </c>
      <c r="F40" s="72"/>
      <c r="G40" s="72"/>
      <c r="H40" s="72"/>
      <c r="I40" s="72"/>
      <c r="J40" s="73"/>
      <c r="K40" s="72"/>
      <c r="L40" s="73"/>
      <c r="M40" s="72"/>
      <c r="N40" s="72"/>
    </row>
    <row r="41" spans="1:15" s="4" customFormat="1" ht="18" customHeight="1" x14ac:dyDescent="0.3">
      <c r="A41" s="6"/>
      <c r="D41" s="72"/>
      <c r="E41" s="72" t="s">
        <v>0</v>
      </c>
      <c r="F41" s="72"/>
      <c r="G41" s="72"/>
      <c r="H41" s="72"/>
      <c r="I41" s="72"/>
      <c r="J41" s="73"/>
      <c r="K41" s="72"/>
      <c r="L41" s="73"/>
      <c r="M41" s="72"/>
      <c r="N41" s="72"/>
    </row>
    <row r="42" spans="1:15" x14ac:dyDescent="0.2">
      <c r="A42" s="3"/>
      <c r="J42" s="2"/>
    </row>
  </sheetData>
  <mergeCells count="30">
    <mergeCell ref="E1:L1"/>
    <mergeCell ref="G2:L2"/>
    <mergeCell ref="A3:B3"/>
    <mergeCell ref="C3:F3"/>
    <mergeCell ref="I3:J3"/>
    <mergeCell ref="K3:L3"/>
    <mergeCell ref="M3:N3"/>
    <mergeCell ref="O3:P3"/>
    <mergeCell ref="A4:B4"/>
    <mergeCell ref="C4:F4"/>
    <mergeCell ref="H4:J5"/>
    <mergeCell ref="C5:F5"/>
    <mergeCell ref="C6:F6"/>
    <mergeCell ref="A7:B7"/>
    <mergeCell ref="C7:F7"/>
    <mergeCell ref="F15:J15"/>
    <mergeCell ref="K15:P15"/>
    <mergeCell ref="P16:P17"/>
    <mergeCell ref="E35:G35"/>
    <mergeCell ref="J16:J17"/>
    <mergeCell ref="K16:K17"/>
    <mergeCell ref="L16:L17"/>
    <mergeCell ref="M16:M17"/>
    <mergeCell ref="N16:N17"/>
    <mergeCell ref="O16:O17"/>
    <mergeCell ref="E16:E17"/>
    <mergeCell ref="F16:F17"/>
    <mergeCell ref="G16:G17"/>
    <mergeCell ref="H16:H17"/>
    <mergeCell ref="I16:I17"/>
  </mergeCells>
  <pageMargins left="0.02" right="0" top="0.3" bottom="0.5" header="0.25" footer="0"/>
  <pageSetup scale="63" orientation="landscape" r:id="rId1"/>
  <headerFooter alignWithMargins="0">
    <oddHeader xml:space="preserve">&amp;C&amp;"Arial,Bold"&amp;16Fresno Regional Workforce Development Board
Adult/Dislocated Worker Monthly Financial Report&amp;R
</oddHeader>
    <oddFooter>&amp;L&amp;8Fresno Regional Workforce Development Board       &amp;10                             &amp;R&amp;8Form# FIS-003, revised072623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2"/>
  <sheetViews>
    <sheetView view="pageLayout" topLeftCell="C32" zoomScale="110" zoomScaleNormal="70" zoomScalePageLayoutView="110" workbookViewId="0">
      <selection activeCell="K49" sqref="K49"/>
    </sheetView>
  </sheetViews>
  <sheetFormatPr defaultColWidth="9.140625" defaultRowHeight="12.75" x14ac:dyDescent="0.2"/>
  <cols>
    <col min="1" max="1" width="6.85546875" style="1" customWidth="1"/>
    <col min="2" max="2" width="18.28515625" style="1" customWidth="1"/>
    <col min="3" max="3" width="3" style="1" customWidth="1"/>
    <col min="4" max="4" width="15.140625" style="1" customWidth="1"/>
    <col min="5" max="5" width="11.7109375" style="1" customWidth="1"/>
    <col min="6" max="6" width="12.7109375" style="1" customWidth="1"/>
    <col min="7" max="7" width="13.140625" style="1" customWidth="1"/>
    <col min="8" max="8" width="15.85546875" style="1" customWidth="1"/>
    <col min="9" max="9" width="15.140625" style="1" customWidth="1"/>
    <col min="10" max="10" width="14.7109375" style="1" customWidth="1"/>
    <col min="11" max="11" width="12.5703125" style="1" customWidth="1"/>
    <col min="12" max="12" width="13.140625" style="1" customWidth="1"/>
    <col min="13" max="13" width="16" style="1" customWidth="1"/>
    <col min="14" max="14" width="14.42578125" style="1" customWidth="1"/>
    <col min="15" max="15" width="15" style="1" customWidth="1"/>
    <col min="16" max="16" width="15.28515625" style="1" customWidth="1"/>
    <col min="17" max="16384" width="9.140625" style="1"/>
  </cols>
  <sheetData>
    <row r="1" spans="1:16" ht="18" customHeight="1" x14ac:dyDescent="0.25">
      <c r="A1" s="37"/>
      <c r="E1" s="181"/>
      <c r="F1" s="181"/>
      <c r="G1" s="181"/>
      <c r="H1" s="181"/>
      <c r="I1" s="181"/>
      <c r="J1" s="181"/>
      <c r="K1" s="181"/>
      <c r="L1" s="181"/>
    </row>
    <row r="2" spans="1:16" ht="24" customHeight="1" x14ac:dyDescent="0.3">
      <c r="A2" s="37"/>
      <c r="E2" s="13"/>
      <c r="F2" s="13"/>
      <c r="G2" s="194"/>
      <c r="H2" s="195"/>
      <c r="I2" s="195"/>
      <c r="J2" s="195"/>
      <c r="K2" s="195"/>
      <c r="L2" s="195"/>
    </row>
    <row r="3" spans="1:16" ht="19.899999999999999" customHeight="1" x14ac:dyDescent="0.35">
      <c r="A3" s="174" t="s">
        <v>79</v>
      </c>
      <c r="B3" s="175"/>
      <c r="C3" s="177">
        <f>+URBAN!C3</f>
        <v>0</v>
      </c>
      <c r="D3" s="178"/>
      <c r="E3" s="178"/>
      <c r="F3" s="178"/>
      <c r="G3" s="4"/>
      <c r="I3" s="182"/>
      <c r="J3" s="198"/>
      <c r="K3" s="196"/>
      <c r="L3" s="197"/>
      <c r="M3" s="182" t="s">
        <v>29</v>
      </c>
      <c r="N3" s="215"/>
      <c r="O3" s="183">
        <f>+URBAN!O3</f>
        <v>45139</v>
      </c>
      <c r="P3" s="216"/>
    </row>
    <row r="4" spans="1:16" ht="19.899999999999999" customHeight="1" x14ac:dyDescent="0.3">
      <c r="A4" s="174" t="s">
        <v>28</v>
      </c>
      <c r="B4" s="175"/>
      <c r="C4" s="179" t="str">
        <f>+URBAN!C4</f>
        <v>FRWDB</v>
      </c>
      <c r="D4" s="180"/>
      <c r="E4" s="180"/>
      <c r="F4" s="180"/>
      <c r="G4" s="4"/>
      <c r="H4" s="202" t="s">
        <v>76</v>
      </c>
      <c r="I4" s="203"/>
      <c r="J4" s="203"/>
      <c r="K4" s="2"/>
      <c r="L4" s="2"/>
    </row>
    <row r="5" spans="1:16" ht="19.899999999999999" customHeight="1" x14ac:dyDescent="0.3">
      <c r="A5" s="4" t="s">
        <v>27</v>
      </c>
      <c r="B5" s="70"/>
      <c r="C5" s="179" t="str">
        <f>+URBAN!C5</f>
        <v>2125 Kern Street, Ste 208</v>
      </c>
      <c r="D5" s="180"/>
      <c r="E5" s="180"/>
      <c r="F5" s="180"/>
      <c r="G5" s="4"/>
      <c r="H5" s="204"/>
      <c r="I5" s="204"/>
      <c r="J5" s="204"/>
      <c r="K5" s="2"/>
      <c r="L5" s="59"/>
      <c r="M5" s="69" t="s">
        <v>26</v>
      </c>
      <c r="N5" s="69"/>
      <c r="O5" s="68"/>
      <c r="P5" s="78">
        <v>0</v>
      </c>
    </row>
    <row r="6" spans="1:16" ht="19.899999999999999" customHeight="1" x14ac:dyDescent="0.3">
      <c r="A6" s="4"/>
      <c r="B6" s="70"/>
      <c r="C6" s="179" t="str">
        <f>+URBAN!C6</f>
        <v>Fresno, Ca  93721</v>
      </c>
      <c r="D6" s="180"/>
      <c r="E6" s="180"/>
      <c r="F6" s="180"/>
      <c r="G6" s="4"/>
      <c r="I6" s="2"/>
      <c r="J6" s="2"/>
      <c r="K6" s="2"/>
      <c r="L6" s="59"/>
      <c r="M6" s="69" t="s">
        <v>25</v>
      </c>
      <c r="N6" s="69"/>
      <c r="O6" s="68"/>
      <c r="P6" s="78">
        <v>0</v>
      </c>
    </row>
    <row r="7" spans="1:16" ht="19.899999999999999" customHeight="1" x14ac:dyDescent="0.3">
      <c r="A7" s="176" t="s">
        <v>24</v>
      </c>
      <c r="B7" s="175"/>
      <c r="C7" s="179" t="str">
        <f>+URBAN!C7</f>
        <v>559-490-7100</v>
      </c>
      <c r="D7" s="180"/>
      <c r="E7" s="180"/>
      <c r="F7" s="180"/>
      <c r="G7" s="4"/>
      <c r="I7" s="2"/>
      <c r="J7" s="2"/>
      <c r="K7" s="2"/>
      <c r="L7" s="59"/>
      <c r="M7" s="69" t="s">
        <v>23</v>
      </c>
      <c r="N7" s="69"/>
      <c r="O7" s="68"/>
      <c r="P7" s="78">
        <v>0</v>
      </c>
    </row>
    <row r="8" spans="1:16" ht="19.899999999999999" customHeight="1" thickBot="1" x14ac:dyDescent="0.25">
      <c r="A8" s="4"/>
      <c r="B8" s="4"/>
      <c r="C8" s="4"/>
      <c r="D8" s="4"/>
      <c r="E8" s="4"/>
      <c r="F8" s="4"/>
      <c r="G8" s="5"/>
      <c r="H8" s="2"/>
    </row>
    <row r="9" spans="1:16" ht="15" customHeight="1" thickBot="1" x14ac:dyDescent="0.3">
      <c r="A9" s="74" t="s">
        <v>22</v>
      </c>
      <c r="B9" s="74"/>
      <c r="C9" s="75" t="s">
        <v>73</v>
      </c>
      <c r="D9" s="4"/>
      <c r="E9" s="4"/>
      <c r="F9" s="4"/>
      <c r="G9" s="5"/>
      <c r="H9" s="2"/>
    </row>
    <row r="10" spans="1:16" ht="9.6" customHeight="1" thickBot="1" x14ac:dyDescent="0.3">
      <c r="A10" s="74"/>
      <c r="B10" s="74"/>
      <c r="C10" s="76"/>
      <c r="D10" s="4"/>
      <c r="E10" s="4"/>
      <c r="F10" s="4"/>
      <c r="G10" s="5"/>
      <c r="H10" s="2"/>
    </row>
    <row r="11" spans="1:16" ht="15" customHeight="1" thickBot="1" x14ac:dyDescent="0.3">
      <c r="A11" s="74" t="s">
        <v>21</v>
      </c>
      <c r="B11" s="74"/>
      <c r="C11" s="75" t="s">
        <v>73</v>
      </c>
      <c r="D11" s="4"/>
      <c r="E11" s="4"/>
      <c r="F11" s="4"/>
      <c r="G11" s="5"/>
      <c r="H11" s="2"/>
    </row>
    <row r="12" spans="1:16" ht="19.899999999999999" customHeight="1" x14ac:dyDescent="0.2">
      <c r="A12" s="3"/>
    </row>
    <row r="13" spans="1:16" ht="19.899999999999999" customHeight="1" x14ac:dyDescent="0.25">
      <c r="B13" s="11"/>
      <c r="I13" s="2"/>
      <c r="J13" s="2"/>
      <c r="K13" s="2"/>
      <c r="M13" s="2"/>
      <c r="O13" s="58">
        <v>2</v>
      </c>
      <c r="P13" s="55">
        <f>+O13/12</f>
        <v>0.16666666666666666</v>
      </c>
    </row>
    <row r="14" spans="1:16" ht="19.899999999999999" customHeight="1" x14ac:dyDescent="0.25">
      <c r="B14" s="11"/>
      <c r="E14" s="62" t="s">
        <v>36</v>
      </c>
      <c r="F14" s="62" t="s">
        <v>37</v>
      </c>
      <c r="G14" s="62" t="s">
        <v>38</v>
      </c>
      <c r="H14" s="62" t="s">
        <v>39</v>
      </c>
      <c r="I14" s="62" t="s">
        <v>40</v>
      </c>
      <c r="J14" s="62" t="s">
        <v>41</v>
      </c>
      <c r="K14" s="62" t="s">
        <v>42</v>
      </c>
      <c r="L14" s="62" t="s">
        <v>43</v>
      </c>
      <c r="M14" s="62" t="s">
        <v>47</v>
      </c>
      <c r="N14" s="62" t="s">
        <v>44</v>
      </c>
      <c r="O14" s="62" t="s">
        <v>45</v>
      </c>
      <c r="P14" s="63" t="s">
        <v>46</v>
      </c>
    </row>
    <row r="15" spans="1:16" ht="18.75" customHeight="1" thickBot="1" x14ac:dyDescent="0.25">
      <c r="A15" s="36"/>
      <c r="B15" s="35"/>
      <c r="C15" s="35"/>
      <c r="D15" s="35"/>
      <c r="E15" s="61"/>
      <c r="F15" s="192" t="s">
        <v>20</v>
      </c>
      <c r="G15" s="192"/>
      <c r="H15" s="192"/>
      <c r="I15" s="192"/>
      <c r="J15" s="193"/>
      <c r="K15" s="199" t="s">
        <v>19</v>
      </c>
      <c r="L15" s="192"/>
      <c r="M15" s="192"/>
      <c r="N15" s="192"/>
      <c r="O15" s="192"/>
      <c r="P15" s="193"/>
    </row>
    <row r="16" spans="1:16" ht="12.75" customHeight="1" x14ac:dyDescent="0.2">
      <c r="A16" s="34" t="s">
        <v>18</v>
      </c>
      <c r="B16" s="33"/>
      <c r="C16" s="32"/>
      <c r="D16" s="32"/>
      <c r="E16" s="208" t="s">
        <v>30</v>
      </c>
      <c r="F16" s="206"/>
      <c r="G16" s="184" t="s">
        <v>33</v>
      </c>
      <c r="H16" s="184" t="s">
        <v>34</v>
      </c>
      <c r="I16" s="184" t="s">
        <v>35</v>
      </c>
      <c r="J16" s="190" t="s">
        <v>50</v>
      </c>
      <c r="K16" s="200"/>
      <c r="L16" s="184" t="s">
        <v>33</v>
      </c>
      <c r="M16" s="184" t="s">
        <v>34</v>
      </c>
      <c r="N16" s="184" t="s">
        <v>35</v>
      </c>
      <c r="O16" s="188" t="s">
        <v>51</v>
      </c>
      <c r="P16" s="186" t="s">
        <v>49</v>
      </c>
    </row>
    <row r="17" spans="1:16" ht="27.6" customHeight="1" x14ac:dyDescent="0.2">
      <c r="A17" s="31"/>
      <c r="B17" s="30"/>
      <c r="C17" s="29"/>
      <c r="D17" s="29"/>
      <c r="E17" s="209"/>
      <c r="F17" s="207"/>
      <c r="G17" s="185"/>
      <c r="H17" s="185"/>
      <c r="I17" s="185"/>
      <c r="J17" s="191"/>
      <c r="K17" s="201"/>
      <c r="L17" s="185"/>
      <c r="M17" s="185"/>
      <c r="N17" s="185"/>
      <c r="O17" s="189"/>
      <c r="P17" s="187"/>
    </row>
    <row r="18" spans="1:16" ht="16.899999999999999" customHeight="1" x14ac:dyDescent="0.2">
      <c r="A18" s="28"/>
      <c r="B18" s="27" t="s">
        <v>17</v>
      </c>
      <c r="C18" s="26"/>
      <c r="D18" s="26"/>
      <c r="E18" s="67" t="s">
        <v>31</v>
      </c>
      <c r="F18" s="23" t="s">
        <v>16</v>
      </c>
      <c r="G18" s="22" t="s">
        <v>15</v>
      </c>
      <c r="H18" s="22" t="s">
        <v>15</v>
      </c>
      <c r="I18" s="25" t="s">
        <v>15</v>
      </c>
      <c r="J18" s="24" t="s">
        <v>10</v>
      </c>
      <c r="K18" s="23" t="s">
        <v>16</v>
      </c>
      <c r="L18" s="22" t="s">
        <v>15</v>
      </c>
      <c r="M18" s="22" t="s">
        <v>15</v>
      </c>
      <c r="N18" s="22" t="s">
        <v>15</v>
      </c>
      <c r="O18" s="25" t="s">
        <v>10</v>
      </c>
      <c r="P18" s="52"/>
    </row>
    <row r="19" spans="1:16" s="13" customFormat="1" ht="19.899999999999999" customHeight="1" x14ac:dyDescent="0.25">
      <c r="A19" s="21">
        <v>5180</v>
      </c>
      <c r="B19" s="20" t="s">
        <v>14</v>
      </c>
      <c r="C19" s="14"/>
      <c r="D19" s="14"/>
      <c r="E19" s="51">
        <v>74112.87</v>
      </c>
      <c r="F19" s="38">
        <v>100</v>
      </c>
      <c r="G19" s="39">
        <v>1000</v>
      </c>
      <c r="H19" s="39">
        <v>4600</v>
      </c>
      <c r="I19" s="40">
        <v>400</v>
      </c>
      <c r="J19" s="41">
        <f>SUM(F19:I19)</f>
        <v>6100</v>
      </c>
      <c r="K19" s="38">
        <v>100</v>
      </c>
      <c r="L19" s="38">
        <v>1000</v>
      </c>
      <c r="M19" s="38">
        <v>4600</v>
      </c>
      <c r="N19" s="38">
        <v>400</v>
      </c>
      <c r="O19" s="42">
        <f>SUM(K19:N19)</f>
        <v>6100</v>
      </c>
      <c r="P19" s="57">
        <f>O19/E19</f>
        <v>8.2306892176756893E-2</v>
      </c>
    </row>
    <row r="20" spans="1:16" s="13" customFormat="1" ht="19.899999999999999" customHeight="1" x14ac:dyDescent="0.25">
      <c r="A20" s="21">
        <v>5280</v>
      </c>
      <c r="B20" s="20" t="s">
        <v>13</v>
      </c>
      <c r="C20" s="14"/>
      <c r="D20" s="14"/>
      <c r="E20" s="51">
        <v>8014.55</v>
      </c>
      <c r="F20" s="38">
        <v>100</v>
      </c>
      <c r="G20" s="39">
        <v>150</v>
      </c>
      <c r="H20" s="39">
        <v>175</v>
      </c>
      <c r="I20" s="40">
        <v>150</v>
      </c>
      <c r="J20" s="41">
        <f>SUM(F20:I20)</f>
        <v>575</v>
      </c>
      <c r="K20" s="38">
        <v>100</v>
      </c>
      <c r="L20" s="38">
        <v>150</v>
      </c>
      <c r="M20" s="38">
        <v>175</v>
      </c>
      <c r="N20" s="38">
        <v>150</v>
      </c>
      <c r="O20" s="42">
        <f>SUM(K20:N20)</f>
        <v>575</v>
      </c>
      <c r="P20" s="57">
        <f t="shared" ref="P20:P27" si="0">O20/E20</f>
        <v>7.1744514663954928E-2</v>
      </c>
    </row>
    <row r="21" spans="1:16" s="13" customFormat="1" ht="19.899999999999999" customHeight="1" x14ac:dyDescent="0.25">
      <c r="A21" s="16">
        <v>5380</v>
      </c>
      <c r="B21" s="20" t="s">
        <v>12</v>
      </c>
      <c r="C21" s="14"/>
      <c r="D21" s="14"/>
      <c r="E21" s="51">
        <v>8226.59</v>
      </c>
      <c r="F21" s="43">
        <v>100</v>
      </c>
      <c r="G21" s="44">
        <v>150</v>
      </c>
      <c r="H21" s="44">
        <v>225</v>
      </c>
      <c r="I21" s="45">
        <v>150</v>
      </c>
      <c r="J21" s="46">
        <f>SUM(F21:I21)</f>
        <v>625</v>
      </c>
      <c r="K21" s="38">
        <v>100</v>
      </c>
      <c r="L21" s="38">
        <v>150</v>
      </c>
      <c r="M21" s="38">
        <v>225</v>
      </c>
      <c r="N21" s="38">
        <v>150</v>
      </c>
      <c r="O21" s="42">
        <f>SUM(K21:N21)</f>
        <v>625</v>
      </c>
      <c r="P21" s="57">
        <f t="shared" si="0"/>
        <v>7.5973155341399048E-2</v>
      </c>
    </row>
    <row r="22" spans="1:16" s="13" customFormat="1" ht="19.899999999999999" customHeight="1" x14ac:dyDescent="0.25">
      <c r="A22" s="16">
        <v>7911</v>
      </c>
      <c r="B22" s="53" t="s">
        <v>32</v>
      </c>
      <c r="C22" s="54"/>
      <c r="D22" s="54"/>
      <c r="E22" s="51">
        <v>7351.99</v>
      </c>
      <c r="F22" s="43">
        <v>100</v>
      </c>
      <c r="G22" s="44">
        <v>150</v>
      </c>
      <c r="H22" s="44">
        <v>150</v>
      </c>
      <c r="I22" s="45">
        <v>150</v>
      </c>
      <c r="J22" s="46">
        <f>SUM(F22:I22)</f>
        <v>550</v>
      </c>
      <c r="K22" s="38">
        <v>100</v>
      </c>
      <c r="L22" s="38">
        <v>150</v>
      </c>
      <c r="M22" s="38">
        <v>150</v>
      </c>
      <c r="N22" s="38">
        <v>150</v>
      </c>
      <c r="O22" s="42">
        <f>SUM(K22:N22)</f>
        <v>550</v>
      </c>
      <c r="P22" s="57">
        <f t="shared" si="0"/>
        <v>7.4809677379865866E-2</v>
      </c>
    </row>
    <row r="23" spans="1:16" s="13" customFormat="1" ht="19.899999999999999" customHeight="1" x14ac:dyDescent="0.25">
      <c r="A23" s="16">
        <v>7180</v>
      </c>
      <c r="B23" s="20" t="s">
        <v>11</v>
      </c>
      <c r="C23" s="54"/>
      <c r="D23" s="54"/>
      <c r="E23" s="51">
        <v>0.1</v>
      </c>
      <c r="F23" s="43">
        <v>0</v>
      </c>
      <c r="G23" s="44">
        <v>0</v>
      </c>
      <c r="H23" s="44">
        <v>0</v>
      </c>
      <c r="I23" s="45">
        <v>0</v>
      </c>
      <c r="J23" s="46">
        <f t="shared" ref="J23:J25" si="1">SUM(F23:I23)</f>
        <v>0</v>
      </c>
      <c r="K23" s="38"/>
      <c r="L23" s="38"/>
      <c r="M23" s="38"/>
      <c r="N23" s="38"/>
      <c r="O23" s="42">
        <f>SUM(K23:N23)</f>
        <v>0</v>
      </c>
      <c r="P23" s="57">
        <f t="shared" si="0"/>
        <v>0</v>
      </c>
    </row>
    <row r="24" spans="1:16" s="13" customFormat="1" ht="19.899999999999999" customHeight="1" x14ac:dyDescent="0.25">
      <c r="A24" s="16">
        <v>7812</v>
      </c>
      <c r="B24" s="20" t="s">
        <v>72</v>
      </c>
      <c r="C24" s="14"/>
      <c r="D24" s="14"/>
      <c r="E24" s="51">
        <v>6839.44</v>
      </c>
      <c r="F24" s="43">
        <v>100</v>
      </c>
      <c r="G24" s="44">
        <v>150</v>
      </c>
      <c r="H24" s="44">
        <v>150</v>
      </c>
      <c r="I24" s="45">
        <v>150</v>
      </c>
      <c r="J24" s="46">
        <f t="shared" si="1"/>
        <v>550</v>
      </c>
      <c r="K24" s="43">
        <v>100</v>
      </c>
      <c r="L24" s="44">
        <v>150</v>
      </c>
      <c r="M24" s="44">
        <v>150</v>
      </c>
      <c r="N24" s="44">
        <v>150</v>
      </c>
      <c r="O24" s="42">
        <f t="shared" ref="O24:O25" si="2">SUM(K24:N24)</f>
        <v>550</v>
      </c>
      <c r="P24" s="57">
        <f t="shared" si="0"/>
        <v>8.0415940486355614E-2</v>
      </c>
    </row>
    <row r="25" spans="1:16" s="13" customFormat="1" ht="21" customHeight="1" x14ac:dyDescent="0.25">
      <c r="A25" s="16">
        <v>7813</v>
      </c>
      <c r="B25" s="20" t="s">
        <v>71</v>
      </c>
      <c r="C25" s="14"/>
      <c r="D25" s="14"/>
      <c r="E25" s="51">
        <v>10454.56</v>
      </c>
      <c r="F25" s="43">
        <v>100</v>
      </c>
      <c r="G25" s="44">
        <v>150</v>
      </c>
      <c r="H25" s="44">
        <v>250</v>
      </c>
      <c r="I25" s="45">
        <v>150</v>
      </c>
      <c r="J25" s="46">
        <f t="shared" si="1"/>
        <v>650</v>
      </c>
      <c r="K25" s="47">
        <v>100</v>
      </c>
      <c r="L25" s="48">
        <v>150</v>
      </c>
      <c r="M25" s="48">
        <v>250</v>
      </c>
      <c r="N25" s="48">
        <v>150</v>
      </c>
      <c r="O25" s="42">
        <f t="shared" si="2"/>
        <v>650</v>
      </c>
      <c r="P25" s="57">
        <f t="shared" si="0"/>
        <v>6.2173826540763075E-2</v>
      </c>
    </row>
    <row r="26" spans="1:16" s="13" customFormat="1" ht="21" customHeight="1" x14ac:dyDescent="0.25">
      <c r="A26" s="18"/>
      <c r="B26" s="20"/>
      <c r="C26" s="19"/>
      <c r="D26" s="17"/>
      <c r="E26" s="51"/>
      <c r="F26" s="43"/>
      <c r="G26" s="44" t="s">
        <v>73</v>
      </c>
      <c r="H26" s="44"/>
      <c r="I26" s="45"/>
      <c r="J26" s="46"/>
      <c r="K26" s="47"/>
      <c r="L26" s="48"/>
      <c r="M26" s="48"/>
      <c r="N26" s="48"/>
      <c r="O26" s="42"/>
      <c r="P26" s="57"/>
    </row>
    <row r="27" spans="1:16" s="13" customFormat="1" ht="19.899999999999999" customHeight="1" x14ac:dyDescent="0.25">
      <c r="A27" s="16"/>
      <c r="B27" s="15" t="s">
        <v>10</v>
      </c>
      <c r="C27" s="14"/>
      <c r="D27" s="14"/>
      <c r="E27" s="51">
        <f>SUM(E19:E26)</f>
        <v>115000.1</v>
      </c>
      <c r="F27" s="47">
        <f t="shared" ref="F27:N27" si="3">SUM(F19:F26)</f>
        <v>600</v>
      </c>
      <c r="G27" s="48">
        <f t="shared" si="3"/>
        <v>1750</v>
      </c>
      <c r="H27" s="48">
        <f t="shared" si="3"/>
        <v>5550</v>
      </c>
      <c r="I27" s="48">
        <f t="shared" si="3"/>
        <v>1150</v>
      </c>
      <c r="J27" s="46">
        <f t="shared" si="3"/>
        <v>9050</v>
      </c>
      <c r="K27" s="47">
        <f t="shared" si="3"/>
        <v>600</v>
      </c>
      <c r="L27" s="47">
        <f t="shared" si="3"/>
        <v>1750</v>
      </c>
      <c r="M27" s="47">
        <f t="shared" si="3"/>
        <v>5550</v>
      </c>
      <c r="N27" s="47">
        <f t="shared" si="3"/>
        <v>1150</v>
      </c>
      <c r="O27" s="49">
        <f>SUM(K27:N27)</f>
        <v>9050</v>
      </c>
      <c r="P27" s="57">
        <f t="shared" si="0"/>
        <v>7.8695583742970657E-2</v>
      </c>
    </row>
    <row r="28" spans="1:16" ht="20.45" customHeight="1" thickBot="1" x14ac:dyDescent="0.3">
      <c r="A28" s="3"/>
      <c r="E28" s="56"/>
      <c r="F28" s="55">
        <f>+F27/J27</f>
        <v>6.6298342541436461E-2</v>
      </c>
      <c r="J28" s="2"/>
      <c r="K28" s="55">
        <f>+K27/O27</f>
        <v>6.6298342541436461E-2</v>
      </c>
      <c r="L28" s="2"/>
    </row>
    <row r="29" spans="1:16" s="4" customFormat="1" ht="21" customHeight="1" thickBot="1" x14ac:dyDescent="0.25">
      <c r="A29" s="6" t="s">
        <v>9</v>
      </c>
      <c r="F29" s="131">
        <v>500</v>
      </c>
      <c r="G29" s="132">
        <v>600</v>
      </c>
      <c r="H29" s="132">
        <v>700</v>
      </c>
      <c r="I29" s="132">
        <v>800</v>
      </c>
      <c r="J29" s="133">
        <f>SUM(F29:I29)</f>
        <v>2600</v>
      </c>
      <c r="K29" s="65"/>
      <c r="L29" s="65"/>
      <c r="M29" s="65"/>
    </row>
    <row r="30" spans="1:16" ht="21" customHeight="1" thickBot="1" x14ac:dyDescent="0.25">
      <c r="A30" s="4" t="s">
        <v>8</v>
      </c>
      <c r="F30" s="12"/>
      <c r="G30" s="12"/>
      <c r="H30" s="12"/>
      <c r="I30" s="64"/>
      <c r="J30" s="135">
        <v>100</v>
      </c>
      <c r="K30" s="66"/>
      <c r="L30" s="66"/>
      <c r="M30" s="66"/>
    </row>
    <row r="31" spans="1:16" ht="21" customHeight="1" thickBot="1" x14ac:dyDescent="0.25">
      <c r="A31" s="4" t="s">
        <v>78</v>
      </c>
      <c r="B31" s="4"/>
      <c r="C31" s="4"/>
      <c r="D31" s="4"/>
      <c r="F31" s="12"/>
      <c r="G31" s="12"/>
      <c r="H31" s="12"/>
      <c r="I31" s="64"/>
      <c r="J31" s="135">
        <v>200</v>
      </c>
      <c r="K31" s="66"/>
      <c r="L31" s="66"/>
      <c r="M31" s="66"/>
    </row>
    <row r="32" spans="1:16" x14ac:dyDescent="0.2">
      <c r="A32" s="11"/>
      <c r="I32" s="3"/>
    </row>
    <row r="33" spans="1:15" ht="21" customHeight="1" x14ac:dyDescent="0.2">
      <c r="A33" s="3"/>
      <c r="B33" s="4" t="s">
        <v>7</v>
      </c>
      <c r="J33" s="2"/>
      <c r="L33" s="2"/>
    </row>
    <row r="34" spans="1:15" x14ac:dyDescent="0.2">
      <c r="A34" s="3"/>
      <c r="J34" s="2"/>
      <c r="L34" s="2"/>
    </row>
    <row r="35" spans="1:15" s="4" customFormat="1" ht="28.15" customHeight="1" x14ac:dyDescent="0.2">
      <c r="A35" s="6"/>
      <c r="B35" s="8" t="str">
        <f>+URBAN!B35</f>
        <v>Jane Doe</v>
      </c>
      <c r="C35" s="8"/>
      <c r="D35" s="10"/>
      <c r="E35" s="205" t="str">
        <f>+URBAN!E35</f>
        <v>Program Manager</v>
      </c>
      <c r="F35" s="205"/>
      <c r="G35" s="205"/>
      <c r="H35" s="9">
        <f>+URBAN!H35</f>
        <v>44413</v>
      </c>
      <c r="J35" s="5"/>
      <c r="K35" s="8" t="str">
        <f>+URBAN!K35</f>
        <v>Nancy Drew</v>
      </c>
      <c r="L35" s="8"/>
      <c r="M35" s="7"/>
      <c r="N35" s="8" t="str">
        <f>+URBAN!N35</f>
        <v>Accountant</v>
      </c>
      <c r="O35" s="7">
        <f>+URBAN!O35</f>
        <v>44413</v>
      </c>
    </row>
    <row r="36" spans="1:15" s="4" customFormat="1" ht="18" customHeight="1" x14ac:dyDescent="0.25">
      <c r="A36" s="6"/>
      <c r="B36" s="13" t="s">
        <v>6</v>
      </c>
      <c r="C36" s="13"/>
      <c r="D36" s="13"/>
      <c r="E36" s="13"/>
      <c r="F36" s="13"/>
      <c r="G36" s="13" t="s">
        <v>5</v>
      </c>
      <c r="H36" s="13" t="s">
        <v>3</v>
      </c>
      <c r="I36" s="13"/>
      <c r="J36" s="71"/>
      <c r="K36" s="13" t="s">
        <v>4</v>
      </c>
      <c r="L36" s="13"/>
      <c r="M36" s="13"/>
      <c r="N36" s="13" t="s">
        <v>5</v>
      </c>
      <c r="O36" s="13" t="s">
        <v>70</v>
      </c>
    </row>
    <row r="37" spans="1:15" s="4" customFormat="1" ht="18" customHeight="1" x14ac:dyDescent="0.25">
      <c r="A37" s="6"/>
      <c r="B37" s="13"/>
      <c r="C37" s="13"/>
      <c r="D37" s="13" t="s">
        <v>73</v>
      </c>
      <c r="E37" s="13"/>
      <c r="F37" s="13"/>
      <c r="G37" s="13"/>
      <c r="H37" s="13"/>
      <c r="I37" s="13"/>
      <c r="J37" s="71"/>
      <c r="K37" s="13"/>
      <c r="L37" s="13"/>
      <c r="M37" s="13"/>
      <c r="N37" s="13"/>
      <c r="O37" s="13"/>
    </row>
    <row r="38" spans="1:15" s="4" customFormat="1" ht="17.649999999999999" customHeight="1" x14ac:dyDescent="0.2">
      <c r="A38" s="6"/>
      <c r="J38" s="5"/>
      <c r="L38" s="5"/>
    </row>
    <row r="39" spans="1:15" s="4" customFormat="1" ht="18" customHeight="1" x14ac:dyDescent="0.3">
      <c r="A39" s="6"/>
      <c r="D39" s="77" t="s">
        <v>2</v>
      </c>
      <c r="E39" s="72" t="s">
        <v>1</v>
      </c>
      <c r="F39" s="72"/>
      <c r="G39" s="72"/>
      <c r="H39" s="72"/>
      <c r="I39" s="72"/>
      <c r="J39" s="73"/>
      <c r="K39" s="72"/>
      <c r="L39" s="73"/>
      <c r="M39" s="72"/>
      <c r="N39" s="72"/>
    </row>
    <row r="40" spans="1:15" s="4" customFormat="1" ht="18" customHeight="1" x14ac:dyDescent="0.3">
      <c r="A40" s="6"/>
      <c r="D40" s="72"/>
      <c r="E40" s="72" t="s">
        <v>48</v>
      </c>
      <c r="F40" s="72"/>
      <c r="G40" s="72"/>
      <c r="H40" s="72"/>
      <c r="I40" s="72"/>
      <c r="J40" s="73"/>
      <c r="K40" s="72"/>
      <c r="L40" s="73"/>
      <c r="M40" s="72"/>
      <c r="N40" s="72"/>
    </row>
    <row r="41" spans="1:15" s="4" customFormat="1" ht="18" customHeight="1" x14ac:dyDescent="0.3">
      <c r="A41" s="6"/>
      <c r="D41" s="72"/>
      <c r="E41" s="72" t="s">
        <v>0</v>
      </c>
      <c r="F41" s="72"/>
      <c r="G41" s="72"/>
      <c r="H41" s="72"/>
      <c r="I41" s="72"/>
      <c r="J41" s="73"/>
      <c r="K41" s="72"/>
      <c r="L41" s="73"/>
      <c r="M41" s="72"/>
      <c r="N41" s="72"/>
    </row>
    <row r="42" spans="1:15" x14ac:dyDescent="0.2">
      <c r="A42" s="3"/>
      <c r="J42" s="2"/>
    </row>
  </sheetData>
  <sheetProtection formatCells="0"/>
  <mergeCells count="30">
    <mergeCell ref="E1:L1"/>
    <mergeCell ref="G2:L2"/>
    <mergeCell ref="A3:B3"/>
    <mergeCell ref="C3:F3"/>
    <mergeCell ref="I3:J3"/>
    <mergeCell ref="K3:L3"/>
    <mergeCell ref="M3:N3"/>
    <mergeCell ref="O3:P3"/>
    <mergeCell ref="A4:B4"/>
    <mergeCell ref="C4:F4"/>
    <mergeCell ref="H4:J5"/>
    <mergeCell ref="C5:F5"/>
    <mergeCell ref="C6:F6"/>
    <mergeCell ref="A7:B7"/>
    <mergeCell ref="C7:F7"/>
    <mergeCell ref="F15:J15"/>
    <mergeCell ref="K15:P15"/>
    <mergeCell ref="P16:P17"/>
    <mergeCell ref="E35:G35"/>
    <mergeCell ref="J16:J17"/>
    <mergeCell ref="K16:K17"/>
    <mergeCell ref="L16:L17"/>
    <mergeCell ref="M16:M17"/>
    <mergeCell ref="N16:N17"/>
    <mergeCell ref="O16:O17"/>
    <mergeCell ref="E16:E17"/>
    <mergeCell ref="F16:F17"/>
    <mergeCell ref="G16:G17"/>
    <mergeCell ref="H16:H17"/>
    <mergeCell ref="I16:I17"/>
  </mergeCells>
  <pageMargins left="0.02" right="0" top="0.3" bottom="0.5" header="0.25" footer="0"/>
  <pageSetup scale="63" orientation="landscape" r:id="rId1"/>
  <headerFooter alignWithMargins="0">
    <oddHeader xml:space="preserve">&amp;C&amp;"Arial,Bold"&amp;16Fresno Regional Workforce Development Board
Adult/Dislocated Worker Monthly Financial Report&amp;R
</oddHeader>
    <oddFooter>&amp;L&amp;8Fresno Regional Workforce Development Board       &amp;10                             &amp;R&amp;8Form# FIS-003, revised  072623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H53"/>
  <sheetViews>
    <sheetView topLeftCell="A13" workbookViewId="0">
      <selection activeCell="I59" sqref="I59"/>
    </sheetView>
  </sheetViews>
  <sheetFormatPr defaultRowHeight="15" x14ac:dyDescent="0.25"/>
  <cols>
    <col min="1" max="1" width="5" customWidth="1"/>
  </cols>
  <sheetData>
    <row r="1" spans="1:34" ht="21.75" thickBot="1" x14ac:dyDescent="0.4">
      <c r="A1" s="219" t="s">
        <v>53</v>
      </c>
      <c r="B1" s="220"/>
      <c r="C1" s="220"/>
      <c r="D1" s="220"/>
      <c r="E1" s="220"/>
      <c r="F1" s="220"/>
      <c r="G1" s="220"/>
      <c r="H1" s="221"/>
      <c r="I1" s="118"/>
      <c r="J1" s="118"/>
      <c r="K1" s="118"/>
      <c r="L1" s="118"/>
      <c r="M1" s="118"/>
      <c r="N1" s="118"/>
      <c r="O1" s="118"/>
      <c r="P1" s="118"/>
      <c r="Q1" s="118"/>
      <c r="R1" s="118"/>
      <c r="S1" s="118"/>
      <c r="T1" s="118"/>
      <c r="U1" s="118"/>
      <c r="V1" s="118"/>
      <c r="W1" s="118"/>
      <c r="X1" s="118"/>
      <c r="Y1" s="118"/>
      <c r="Z1" s="118"/>
      <c r="AA1" s="118"/>
      <c r="AB1" s="118"/>
      <c r="AC1" s="118"/>
    </row>
    <row r="2" spans="1:34" ht="21" x14ac:dyDescent="0.35">
      <c r="A2" s="118"/>
      <c r="B2" s="118" t="s">
        <v>97</v>
      </c>
      <c r="C2" s="118"/>
      <c r="D2" s="118"/>
      <c r="E2" s="118"/>
      <c r="F2" s="118"/>
      <c r="G2" s="118"/>
      <c r="H2" s="118"/>
      <c r="I2" s="118"/>
      <c r="J2" s="118"/>
      <c r="K2" s="118"/>
      <c r="L2" s="118"/>
      <c r="M2" s="118"/>
      <c r="N2" s="118"/>
      <c r="O2" s="118"/>
      <c r="P2" s="118"/>
      <c r="Q2" s="118"/>
      <c r="R2" s="118"/>
      <c r="S2" s="117"/>
      <c r="T2" s="117"/>
      <c r="U2" s="117"/>
      <c r="V2" s="118"/>
      <c r="W2" s="118"/>
      <c r="X2" s="118"/>
      <c r="Y2" s="118"/>
      <c r="Z2" s="118"/>
      <c r="AA2" s="118"/>
      <c r="AB2" s="118"/>
      <c r="AC2" s="118"/>
    </row>
    <row r="3" spans="1:34" ht="21" x14ac:dyDescent="0.35">
      <c r="A3" s="118"/>
      <c r="B3" s="118" t="s">
        <v>1</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row>
    <row r="4" spans="1:34" ht="21" x14ac:dyDescent="0.35">
      <c r="A4" s="118"/>
      <c r="B4" s="118" t="s">
        <v>48</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row>
    <row r="5" spans="1:34" ht="21.75" thickBot="1" x14ac:dyDescent="0.4">
      <c r="A5" s="118"/>
      <c r="B5" s="118" t="s">
        <v>0</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row>
    <row r="6" spans="1:34" ht="21.75" thickBot="1" x14ac:dyDescent="0.4">
      <c r="A6" s="219" t="s">
        <v>54</v>
      </c>
      <c r="B6" s="222"/>
      <c r="C6" s="118"/>
      <c r="D6" s="119" t="s">
        <v>84</v>
      </c>
      <c r="E6" s="120"/>
      <c r="F6" s="120"/>
      <c r="G6" s="120"/>
      <c r="H6" s="120"/>
      <c r="I6" s="120"/>
      <c r="J6" s="120"/>
      <c r="K6" s="120"/>
      <c r="L6" s="120"/>
      <c r="M6" s="120"/>
      <c r="N6" s="120"/>
      <c r="O6" s="120"/>
      <c r="P6" s="120"/>
      <c r="Q6" s="121"/>
      <c r="R6" s="124"/>
      <c r="S6" s="124"/>
      <c r="T6" s="124"/>
      <c r="U6" s="125"/>
      <c r="V6" s="118"/>
      <c r="W6" s="118"/>
      <c r="X6" s="118"/>
      <c r="Y6" s="118"/>
      <c r="Z6" s="118"/>
      <c r="AA6" s="118"/>
      <c r="AB6" s="118"/>
      <c r="AC6" s="118"/>
    </row>
    <row r="7" spans="1:34" ht="21" x14ac:dyDescent="0.35">
      <c r="A7" s="122">
        <v>1</v>
      </c>
      <c r="B7" s="116" t="s">
        <v>98</v>
      </c>
      <c r="C7" s="116"/>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row>
    <row r="8" spans="1:34" ht="21" x14ac:dyDescent="0.35">
      <c r="A8" s="122"/>
      <c r="B8" s="118" t="s">
        <v>85</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row>
    <row r="9" spans="1:34" ht="21" x14ac:dyDescent="0.35">
      <c r="A9" s="122"/>
      <c r="B9" s="118" t="s">
        <v>86</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row>
    <row r="10" spans="1:34" ht="21" x14ac:dyDescent="0.35">
      <c r="A10" s="122"/>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row>
    <row r="11" spans="1:34" ht="21" x14ac:dyDescent="0.35">
      <c r="A11" s="122">
        <v>2</v>
      </c>
      <c r="B11" s="118" t="s">
        <v>52</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row>
    <row r="12" spans="1:34" ht="21" x14ac:dyDescent="0.35">
      <c r="A12" s="122"/>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row>
    <row r="13" spans="1:34" ht="18.75" x14ac:dyDescent="0.3">
      <c r="A13" s="114">
        <v>3</v>
      </c>
      <c r="B13" s="113" t="s">
        <v>88</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row>
    <row r="14" spans="1:34" ht="21" x14ac:dyDescent="0.35">
      <c r="A14" s="122"/>
      <c r="B14" s="118" t="s">
        <v>67</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row>
    <row r="15" spans="1:34" ht="21" x14ac:dyDescent="0.35">
      <c r="A15" s="122"/>
      <c r="B15" s="118" t="s">
        <v>68</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row>
    <row r="16" spans="1:34" ht="21" x14ac:dyDescent="0.35">
      <c r="A16" s="122"/>
      <c r="B16" s="123" t="s">
        <v>66</v>
      </c>
      <c r="C16" s="123"/>
      <c r="D16" s="123"/>
      <c r="E16" s="123"/>
      <c r="F16" s="123"/>
      <c r="G16" s="123"/>
      <c r="H16" s="123"/>
      <c r="I16" s="123"/>
      <c r="J16" s="123"/>
      <c r="K16" s="123"/>
      <c r="L16" s="117"/>
      <c r="M16" s="118"/>
      <c r="N16" s="118"/>
      <c r="O16" s="118"/>
      <c r="P16" s="118"/>
      <c r="Q16" s="118"/>
      <c r="R16" s="118"/>
      <c r="S16" s="118"/>
      <c r="T16" s="118"/>
      <c r="U16" s="118"/>
      <c r="V16" s="118"/>
      <c r="W16" s="118"/>
      <c r="X16" s="118"/>
      <c r="Y16" s="118"/>
      <c r="Z16" s="118"/>
      <c r="AA16" s="118"/>
      <c r="AB16" s="118"/>
      <c r="AC16" s="118"/>
    </row>
    <row r="17" spans="1:33" ht="21" x14ac:dyDescent="0.35">
      <c r="A17" s="122"/>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row>
    <row r="18" spans="1:33" ht="21" x14ac:dyDescent="0.35">
      <c r="A18" s="122">
        <v>4</v>
      </c>
      <c r="B18" s="118" t="s">
        <v>87</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row>
    <row r="19" spans="1:33" ht="15.75" x14ac:dyDescent="0.25">
      <c r="A19" s="60"/>
      <c r="B19" s="112" t="s">
        <v>62</v>
      </c>
      <c r="C19" s="112"/>
      <c r="D19" s="112"/>
      <c r="E19" s="112"/>
      <c r="F19" s="112"/>
      <c r="G19" s="110"/>
      <c r="H19" s="110"/>
      <c r="I19" s="110"/>
      <c r="J19" s="110"/>
      <c r="K19" s="110"/>
      <c r="L19" s="110"/>
      <c r="M19" s="110"/>
      <c r="N19" s="110"/>
      <c r="O19" s="110"/>
      <c r="P19" s="110"/>
      <c r="Q19" s="110"/>
      <c r="R19" s="110"/>
      <c r="S19" s="110"/>
      <c r="T19" s="110"/>
      <c r="U19" s="110"/>
      <c r="V19" s="110"/>
      <c r="W19" s="110"/>
      <c r="X19" s="110"/>
      <c r="Y19" s="110"/>
      <c r="Z19" s="110"/>
      <c r="AA19" s="110"/>
      <c r="AB19" s="110"/>
    </row>
    <row r="20" spans="1:33" ht="15.75" x14ac:dyDescent="0.25">
      <c r="A20" s="60"/>
      <c r="B20" s="115" t="s">
        <v>63</v>
      </c>
      <c r="C20" s="115"/>
      <c r="D20" s="115"/>
      <c r="E20" s="115"/>
      <c r="F20" s="115"/>
      <c r="G20" s="111"/>
      <c r="H20" s="111"/>
      <c r="I20" s="111"/>
      <c r="J20" s="111"/>
      <c r="K20" s="111"/>
      <c r="L20" s="111"/>
      <c r="M20" s="111"/>
      <c r="N20" s="111"/>
      <c r="O20" s="111"/>
      <c r="P20" s="111"/>
      <c r="Q20" s="111"/>
      <c r="R20" s="111"/>
      <c r="S20" s="111"/>
      <c r="T20" s="111"/>
      <c r="U20" s="111"/>
      <c r="V20" s="111"/>
      <c r="W20" s="111"/>
      <c r="X20" s="111"/>
      <c r="Y20" s="111"/>
      <c r="Z20" s="111"/>
      <c r="AA20" s="111"/>
      <c r="AB20" s="111"/>
    </row>
    <row r="21" spans="1:33" ht="15.75" x14ac:dyDescent="0.25">
      <c r="A21" s="60"/>
      <c r="B21" s="115" t="s">
        <v>64</v>
      </c>
      <c r="C21" s="115"/>
      <c r="D21" s="115"/>
      <c r="E21" s="115"/>
      <c r="F21" s="115"/>
      <c r="G21" s="111"/>
      <c r="H21" s="111"/>
      <c r="I21" s="111"/>
      <c r="J21" s="111"/>
      <c r="K21" s="111"/>
      <c r="L21" s="111"/>
      <c r="M21" s="111"/>
      <c r="N21" s="111"/>
      <c r="O21" s="111"/>
      <c r="P21" s="111"/>
      <c r="Q21" s="111"/>
      <c r="R21" s="111"/>
      <c r="S21" s="111"/>
      <c r="T21" s="111"/>
      <c r="U21" s="111"/>
      <c r="V21" s="111"/>
      <c r="W21" s="111"/>
      <c r="X21" s="111"/>
      <c r="Y21" s="111"/>
      <c r="Z21" s="111"/>
      <c r="AA21" s="111"/>
      <c r="AB21" s="111"/>
    </row>
    <row r="22" spans="1:33" ht="15.75" x14ac:dyDescent="0.25">
      <c r="A22" s="60"/>
      <c r="B22" s="115" t="s">
        <v>65</v>
      </c>
      <c r="C22" s="115"/>
      <c r="D22" s="115"/>
      <c r="E22" s="115"/>
      <c r="F22" s="115"/>
      <c r="G22" s="111"/>
      <c r="H22" s="111"/>
      <c r="I22" s="111"/>
      <c r="J22" s="111"/>
      <c r="K22" s="111"/>
      <c r="L22" s="111"/>
      <c r="M22" s="111"/>
      <c r="N22" s="111"/>
      <c r="O22" s="111"/>
      <c r="P22" s="111"/>
      <c r="Q22" s="111"/>
      <c r="R22" s="111"/>
      <c r="S22" s="111"/>
      <c r="T22" s="111"/>
      <c r="U22" s="111"/>
      <c r="V22" s="111"/>
      <c r="W22" s="111"/>
      <c r="X22" s="111"/>
      <c r="Y22" s="111"/>
      <c r="Z22" s="111"/>
      <c r="AA22" s="111"/>
      <c r="AB22" s="111"/>
    </row>
    <row r="23" spans="1:33" ht="15.75" x14ac:dyDescent="0.25">
      <c r="A23" s="60"/>
      <c r="B23" s="112"/>
      <c r="C23" s="115"/>
      <c r="D23" s="115"/>
      <c r="E23" s="115"/>
      <c r="F23" s="115"/>
      <c r="G23" s="111"/>
      <c r="H23" s="111"/>
      <c r="I23" s="111"/>
      <c r="J23" s="111"/>
      <c r="K23" s="111"/>
      <c r="L23" s="111"/>
      <c r="M23" s="111"/>
      <c r="N23" s="111"/>
      <c r="O23" s="111"/>
      <c r="P23" s="111"/>
      <c r="Q23" s="111"/>
      <c r="R23" s="111"/>
      <c r="S23" s="111"/>
      <c r="T23" s="111"/>
      <c r="U23" s="111"/>
      <c r="V23" s="111"/>
      <c r="W23" s="111"/>
      <c r="X23" s="111"/>
      <c r="Y23" s="111"/>
      <c r="Z23" s="111"/>
      <c r="AA23" s="111"/>
      <c r="AB23" s="111"/>
    </row>
    <row r="24" spans="1:33" ht="21" x14ac:dyDescent="0.35">
      <c r="A24" s="122">
        <v>5</v>
      </c>
      <c r="B24" s="118" t="s">
        <v>90</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8"/>
      <c r="AD24" s="118"/>
      <c r="AE24" s="118"/>
      <c r="AF24" s="118"/>
      <c r="AG24" s="118"/>
    </row>
    <row r="25" spans="1:33" ht="21" x14ac:dyDescent="0.35">
      <c r="A25" s="122"/>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row>
    <row r="26" spans="1:33" ht="21" x14ac:dyDescent="0.35">
      <c r="A26" s="122">
        <v>6</v>
      </c>
      <c r="B26" s="118" t="s">
        <v>89</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row>
    <row r="27" spans="1:33" ht="21" x14ac:dyDescent="0.35">
      <c r="A27" s="122"/>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row>
    <row r="28" spans="1:33" ht="21" x14ac:dyDescent="0.35">
      <c r="A28" s="122">
        <v>7</v>
      </c>
      <c r="B28" s="118" t="s">
        <v>91</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row>
    <row r="29" spans="1:33" ht="21" x14ac:dyDescent="0.35">
      <c r="A29" s="122"/>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row>
    <row r="30" spans="1:33" ht="21" x14ac:dyDescent="0.35">
      <c r="A30" s="114">
        <v>8</v>
      </c>
      <c r="B30" s="113" t="s">
        <v>92</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8"/>
      <c r="AG30" s="118"/>
    </row>
    <row r="31" spans="1:33" ht="21" x14ac:dyDescent="0.35">
      <c r="A31" s="122"/>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row>
    <row r="32" spans="1:33" ht="21" x14ac:dyDescent="0.35">
      <c r="A32" s="122">
        <v>9</v>
      </c>
      <c r="B32" s="118" t="s">
        <v>55</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row>
    <row r="33" spans="1:33" ht="21" x14ac:dyDescent="0.35">
      <c r="A33" s="122"/>
      <c r="B33" s="118" t="s">
        <v>93</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row>
    <row r="34" spans="1:33" ht="21.75" thickBot="1" x14ac:dyDescent="0.4">
      <c r="A34" s="122"/>
      <c r="B34" s="118" t="s">
        <v>56</v>
      </c>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row>
    <row r="35" spans="1:33" ht="21.75" thickBot="1" x14ac:dyDescent="0.4">
      <c r="A35" s="122"/>
      <c r="B35" s="119" t="s">
        <v>69</v>
      </c>
      <c r="C35" s="124"/>
      <c r="D35" s="124"/>
      <c r="E35" s="124"/>
      <c r="F35" s="124"/>
      <c r="G35" s="124"/>
      <c r="H35" s="124"/>
      <c r="I35" s="124"/>
      <c r="J35" s="124"/>
      <c r="K35" s="124"/>
      <c r="L35" s="124"/>
      <c r="M35" s="124"/>
      <c r="N35" s="124"/>
      <c r="O35" s="125"/>
      <c r="P35" s="124"/>
      <c r="Q35" s="124"/>
      <c r="R35" s="124"/>
      <c r="S35" s="125"/>
      <c r="T35" s="118"/>
      <c r="U35" s="118"/>
      <c r="V35" s="118"/>
      <c r="W35" s="118"/>
      <c r="X35" s="118"/>
      <c r="Y35" s="118"/>
      <c r="Z35" s="118"/>
      <c r="AA35" s="118"/>
      <c r="AB35" s="118"/>
      <c r="AC35" s="118"/>
      <c r="AD35" s="118"/>
      <c r="AE35" s="118"/>
      <c r="AF35" s="118"/>
      <c r="AG35" s="118"/>
    </row>
    <row r="36" spans="1:33" ht="21" x14ac:dyDescent="0.35">
      <c r="A36" s="122"/>
      <c r="B36" s="118" t="s">
        <v>94</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row>
    <row r="37" spans="1:33" ht="21" x14ac:dyDescent="0.35">
      <c r="A37" s="122"/>
      <c r="B37" s="118" t="s">
        <v>57</v>
      </c>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row>
    <row r="38" spans="1:33" ht="21" x14ac:dyDescent="0.35">
      <c r="A38" s="122"/>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row>
    <row r="39" spans="1:33" ht="21" x14ac:dyDescent="0.35">
      <c r="A39" s="122"/>
      <c r="B39" s="118" t="s">
        <v>58</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row>
    <row r="40" spans="1:33" ht="21" x14ac:dyDescent="0.35">
      <c r="A40" s="122"/>
      <c r="B40" s="118" t="s">
        <v>59</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row>
    <row r="41" spans="1:33" ht="21" x14ac:dyDescent="0.35">
      <c r="A41" s="122"/>
      <c r="B41" s="118" t="s">
        <v>60</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row>
    <row r="42" spans="1:33" ht="21" x14ac:dyDescent="0.35">
      <c r="A42" s="122"/>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row>
    <row r="43" spans="1:33" ht="21" x14ac:dyDescent="0.35">
      <c r="A43" s="122">
        <v>10</v>
      </c>
      <c r="B43" s="117" t="s">
        <v>95</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row>
    <row r="44" spans="1:33" ht="21" x14ac:dyDescent="0.35">
      <c r="A44" s="122"/>
      <c r="B44" s="117"/>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row>
    <row r="45" spans="1:33" ht="21" x14ac:dyDescent="0.35">
      <c r="A45" s="168">
        <v>11</v>
      </c>
      <c r="B45" s="169" t="s">
        <v>96</v>
      </c>
      <c r="C45" s="170"/>
      <c r="D45" s="170"/>
      <c r="E45" s="170"/>
      <c r="F45" s="170"/>
      <c r="G45" s="170"/>
      <c r="H45" s="170"/>
      <c r="I45" s="170"/>
      <c r="J45" s="170"/>
      <c r="K45" s="171"/>
      <c r="L45" s="171"/>
      <c r="M45" s="171"/>
      <c r="N45" s="171"/>
      <c r="O45" s="171"/>
      <c r="P45" s="171"/>
      <c r="Q45" s="171"/>
      <c r="R45" s="171"/>
      <c r="S45" s="171"/>
      <c r="T45" s="171"/>
      <c r="U45" s="171"/>
      <c r="V45" s="171"/>
      <c r="W45" s="171"/>
      <c r="X45" s="171"/>
      <c r="Y45" s="171"/>
      <c r="Z45" s="171"/>
      <c r="AA45" s="171"/>
      <c r="AB45" s="171"/>
      <c r="AC45" s="118"/>
      <c r="AD45" s="118"/>
      <c r="AE45" s="118"/>
      <c r="AF45" s="118"/>
      <c r="AG45" s="118"/>
    </row>
    <row r="46" spans="1:33" ht="21" x14ac:dyDescent="0.35">
      <c r="A46" s="168"/>
      <c r="B46" s="172" t="s">
        <v>147</v>
      </c>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18"/>
      <c r="AD46" s="118"/>
      <c r="AE46" s="118"/>
      <c r="AF46" s="118"/>
      <c r="AG46" s="118"/>
    </row>
    <row r="47" spans="1:33" ht="21" x14ac:dyDescent="0.35">
      <c r="A47" s="168"/>
      <c r="B47" s="172"/>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18"/>
      <c r="AD47" s="118"/>
      <c r="AE47" s="118"/>
      <c r="AF47" s="118"/>
      <c r="AG47" s="118"/>
    </row>
    <row r="48" spans="1:33" ht="21" x14ac:dyDescent="0.35">
      <c r="A48" s="173">
        <v>12</v>
      </c>
      <c r="B48" s="169" t="s">
        <v>103</v>
      </c>
      <c r="C48" s="169"/>
      <c r="D48" s="169"/>
      <c r="E48" s="169"/>
      <c r="F48" s="169"/>
      <c r="G48" s="169"/>
      <c r="H48" s="169"/>
      <c r="I48" s="169"/>
      <c r="J48" s="169"/>
      <c r="K48" s="169"/>
      <c r="L48" s="169"/>
      <c r="M48" s="169"/>
      <c r="N48" s="169"/>
      <c r="O48" s="169"/>
      <c r="P48" s="169"/>
      <c r="Q48" s="169"/>
      <c r="R48" s="169"/>
      <c r="S48" s="172"/>
      <c r="T48" s="171"/>
      <c r="U48" s="171"/>
      <c r="V48" s="171"/>
      <c r="W48" s="171"/>
      <c r="X48" s="171"/>
      <c r="Y48" s="171"/>
      <c r="Z48" s="171"/>
      <c r="AA48" s="171"/>
      <c r="AB48" s="171"/>
      <c r="AC48" s="118"/>
      <c r="AD48" s="118"/>
      <c r="AE48" s="118"/>
      <c r="AF48" s="118"/>
      <c r="AG48" s="118"/>
    </row>
    <row r="49" spans="1:33" ht="21" x14ac:dyDescent="0.35">
      <c r="A49" s="173"/>
      <c r="B49" s="223" t="s">
        <v>105</v>
      </c>
      <c r="C49" s="224"/>
      <c r="D49" s="224"/>
      <c r="E49" s="224"/>
      <c r="F49" s="224"/>
      <c r="G49" s="224"/>
      <c r="H49" s="224"/>
      <c r="I49" s="224"/>
      <c r="J49" s="224"/>
      <c r="K49" s="224"/>
      <c r="L49" s="224"/>
      <c r="M49" s="224"/>
      <c r="N49" s="224"/>
      <c r="O49" s="224"/>
      <c r="P49" s="224"/>
      <c r="Q49" s="224"/>
      <c r="R49" s="224"/>
      <c r="S49" s="224"/>
      <c r="T49" s="225"/>
      <c r="U49" s="225"/>
      <c r="V49" s="225"/>
      <c r="W49" s="225"/>
      <c r="X49" s="225"/>
      <c r="Y49" s="225"/>
      <c r="Z49" s="225"/>
      <c r="AA49" s="225"/>
      <c r="AB49" s="225"/>
      <c r="AC49" s="118"/>
      <c r="AD49" s="118"/>
      <c r="AE49" s="118"/>
      <c r="AF49" s="118"/>
      <c r="AG49" s="118"/>
    </row>
    <row r="50" spans="1:33" ht="21" x14ac:dyDescent="0.35">
      <c r="A50" s="168" t="s">
        <v>73</v>
      </c>
      <c r="B50" s="172"/>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18"/>
      <c r="AD50" s="118"/>
      <c r="AE50" s="118"/>
      <c r="AF50" s="118"/>
      <c r="AG50" s="118"/>
    </row>
    <row r="51" spans="1:33" ht="21" x14ac:dyDescent="0.35">
      <c r="A51" s="168">
        <v>13</v>
      </c>
      <c r="B51" s="169" t="s">
        <v>104</v>
      </c>
      <c r="C51" s="170"/>
      <c r="D51" s="170"/>
      <c r="E51" s="170"/>
      <c r="F51" s="170"/>
      <c r="G51" s="170"/>
      <c r="H51" s="170"/>
      <c r="I51" s="170"/>
      <c r="J51" s="170"/>
      <c r="K51" s="170"/>
      <c r="L51" s="170"/>
      <c r="M51" s="170"/>
      <c r="N51" s="170"/>
      <c r="O51" s="170"/>
      <c r="P51" s="171"/>
      <c r="Q51" s="171"/>
      <c r="R51" s="171"/>
      <c r="S51" s="171"/>
      <c r="T51" s="171"/>
      <c r="U51" s="171"/>
      <c r="V51" s="171"/>
      <c r="W51" s="171"/>
      <c r="X51" s="171"/>
      <c r="Y51" s="171"/>
      <c r="Z51" s="171"/>
      <c r="AA51" s="171"/>
      <c r="AB51" s="171"/>
      <c r="AC51" s="118"/>
      <c r="AD51" s="118"/>
      <c r="AE51" s="118"/>
      <c r="AF51" s="118"/>
      <c r="AG51" s="118"/>
    </row>
    <row r="52" spans="1:33" ht="21" x14ac:dyDescent="0.35">
      <c r="A52" s="122"/>
      <c r="B52" s="123"/>
      <c r="C52" s="126"/>
      <c r="D52" s="126"/>
      <c r="E52" s="126"/>
      <c r="F52" s="126"/>
      <c r="G52" s="126"/>
      <c r="H52" s="126"/>
      <c r="I52" s="126"/>
      <c r="J52" s="126"/>
      <c r="K52" s="126"/>
      <c r="L52" s="126"/>
      <c r="M52" s="126"/>
      <c r="N52" s="126"/>
      <c r="O52" s="126"/>
      <c r="P52" s="118"/>
      <c r="Q52" s="118"/>
      <c r="R52" s="118"/>
      <c r="S52" s="118"/>
      <c r="T52" s="118"/>
      <c r="U52" s="118"/>
      <c r="V52" s="118"/>
      <c r="W52" s="118"/>
      <c r="X52" s="118"/>
      <c r="Y52" s="118"/>
      <c r="Z52" s="118"/>
      <c r="AA52" s="118"/>
      <c r="AB52" s="118"/>
      <c r="AC52" s="118"/>
      <c r="AD52" s="118"/>
      <c r="AE52" s="118"/>
      <c r="AF52" s="118"/>
      <c r="AG52" s="118"/>
    </row>
    <row r="53" spans="1:33" ht="23.25" x14ac:dyDescent="0.35">
      <c r="B53" s="127" t="s">
        <v>61</v>
      </c>
      <c r="C53" s="127"/>
      <c r="D53" s="127"/>
      <c r="E53" s="127"/>
      <c r="F53" s="127"/>
      <c r="G53" s="127"/>
      <c r="H53" s="127"/>
      <c r="I53" s="127"/>
      <c r="J53" s="127"/>
      <c r="K53" s="127"/>
      <c r="L53" s="128"/>
      <c r="M53" s="128"/>
      <c r="N53" s="128"/>
      <c r="O53" s="128"/>
      <c r="P53" s="128"/>
      <c r="Q53" s="128"/>
      <c r="R53" s="129"/>
      <c r="S53" s="129"/>
      <c r="T53" s="130"/>
    </row>
  </sheetData>
  <mergeCells count="3">
    <mergeCell ref="A1:H1"/>
    <mergeCell ref="A6:B6"/>
    <mergeCell ref="B49:AB49"/>
  </mergeCell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G25" sqref="G25"/>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PY 23-24 SUMMARY MFR</vt:lpstr>
      <vt:lpstr>SUMMARY Monthly Expend Detail</vt:lpstr>
      <vt:lpstr>URBAN</vt:lpstr>
      <vt:lpstr>EAST</vt:lpstr>
      <vt:lpstr>WEST</vt:lpstr>
      <vt:lpstr>Instructions</vt:lpstr>
      <vt:lpstr>Sheet1</vt:lpstr>
      <vt:lpstr>Sheet2</vt:lpstr>
      <vt:lpstr>Sheet3</vt:lpstr>
      <vt:lpstr>Instructions!Print_Area</vt:lpstr>
      <vt:lpstr>'SUMMARY Monthly Expend Detail'!Print_Area</vt:lpstr>
    </vt:vector>
  </TitlesOfParts>
  <Company>West Hills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FIS-003, ADW Monthly Financial Report Workbook</dc:title>
  <dc:creator>Lemus, Dario</dc:creator>
  <cp:lastModifiedBy>Stephen DeWitt</cp:lastModifiedBy>
  <cp:lastPrinted>2023-07-10T19:08:57Z</cp:lastPrinted>
  <dcterms:created xsi:type="dcterms:W3CDTF">2016-09-30T23:32:32Z</dcterms:created>
  <dcterms:modified xsi:type="dcterms:W3CDTF">2023-07-26T16:24:11Z</dcterms:modified>
</cp:coreProperties>
</file>